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updateLinks="never" defaultThemeVersion="124226"/>
  <mc:AlternateContent xmlns:mc="http://schemas.openxmlformats.org/markup-compatibility/2006">
    <mc:Choice Requires="x15">
      <x15ac:absPath xmlns:x15ac="http://schemas.microsoft.com/office/spreadsheetml/2010/11/ac" url="V:\Transparenz-PfandBG\Unterlagen\2023 09 30\"/>
    </mc:Choice>
  </mc:AlternateContent>
  <xr:revisionPtr revIDLastSave="0" documentId="13_ncr:1_{189E3DD3-7360-420A-9103-2A80E4F7AAC6}" xr6:coauthVersionLast="47" xr6:coauthVersionMax="47" xr10:uidLastSave="{00000000-0000-0000-0000-000000000000}"/>
  <bookViews>
    <workbookView xWindow="-120" yWindow="-120" windowWidth="29040" windowHeight="15840" xr2:uid="{00000000-000D-0000-FFFF-FFFF00000000}"/>
  </bookViews>
  <sheets>
    <sheet name="Introduction" sheetId="28" r:id="rId1"/>
    <sheet name="A. HTT General" sheetId="33" r:id="rId2"/>
    <sheet name="B1. HTT Mortgage Assets" sheetId="34" r:id="rId3"/>
    <sheet name="C. HTT Harmonised Glossary" sheetId="35" r:id="rId4"/>
    <sheet name="Disclaimer" sheetId="32" r:id="rId5"/>
  </sheets>
  <externalReferences>
    <externalReference r:id="rId6"/>
    <externalReference r:id="rId7"/>
  </externalReferences>
  <definedNames>
    <definedName name="acceptable_use_policy" localSheetId="4">Disclaimer!#REF!</definedName>
    <definedName name="_xlnm.Print_Area" localSheetId="1">'A. HTT General'!$A$1:$G$365</definedName>
    <definedName name="_xlnm.Print_Area" localSheetId="2">'B1. HTT Mortgage Assets'!$A$1:$G$524</definedName>
    <definedName name="_xlnm.Print_Area" localSheetId="3">'C. HTT Harmonised Glossary'!$A$1:$C$57</definedName>
    <definedName name="_xlnm.Print_Area" localSheetId="4">Disclaimer!$A$1:$A$170</definedName>
    <definedName name="_xlnm.Print_Area" localSheetId="0">Introduction!$B$2:$J$32</definedName>
    <definedName name="_xlnm.Print_Titles" localSheetId="4">Disclaimer!$2:$2</definedName>
    <definedName name="general_tc" localSheetId="4">Disclaimer!$A$61</definedName>
    <definedName name="privacy_policy" localSheetId="4">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25" i="34" l="1"/>
  <c r="D425" i="34"/>
  <c r="G622" i="34"/>
  <c r="G621" i="34"/>
  <c r="G620" i="34"/>
  <c r="G619" i="34"/>
  <c r="G618" i="34"/>
  <c r="D618" i="34"/>
  <c r="C618" i="34"/>
  <c r="G617" i="34"/>
  <c r="G616" i="34"/>
  <c r="G615" i="34"/>
  <c r="G614" i="34"/>
  <c r="G613" i="34"/>
  <c r="G612" i="34"/>
  <c r="G611" i="34"/>
  <c r="G610" i="34"/>
  <c r="G609" i="34"/>
  <c r="G608" i="34"/>
  <c r="G607" i="34"/>
  <c r="G606" i="34"/>
  <c r="G605" i="34"/>
  <c r="G604" i="34"/>
  <c r="D601" i="34"/>
  <c r="G597" i="34" s="1"/>
  <c r="C601" i="34"/>
  <c r="F600" i="34" s="1"/>
  <c r="F599" i="34"/>
  <c r="F598" i="34"/>
  <c r="F601" i="34" s="1"/>
  <c r="F597" i="34"/>
  <c r="D585" i="34"/>
  <c r="G591" i="34" s="1"/>
  <c r="C585" i="34"/>
  <c r="F584" i="34" s="1"/>
  <c r="G584" i="34"/>
  <c r="G582" i="34"/>
  <c r="G581" i="34"/>
  <c r="F581" i="34"/>
  <c r="G580" i="34"/>
  <c r="G578" i="34"/>
  <c r="G577" i="34"/>
  <c r="F577" i="34"/>
  <c r="G576" i="34"/>
  <c r="G574" i="34"/>
  <c r="G573" i="34"/>
  <c r="F573" i="34"/>
  <c r="G572" i="34"/>
  <c r="D567" i="34"/>
  <c r="G564" i="34" s="1"/>
  <c r="C567" i="34"/>
  <c r="F565" i="34" s="1"/>
  <c r="F566" i="34"/>
  <c r="G565" i="34"/>
  <c r="G563" i="34"/>
  <c r="F563" i="34"/>
  <c r="F562" i="34"/>
  <c r="G561" i="34"/>
  <c r="G559" i="34"/>
  <c r="F559" i="34"/>
  <c r="F558" i="34"/>
  <c r="G557" i="34"/>
  <c r="G555" i="34"/>
  <c r="F555" i="34"/>
  <c r="F554" i="34"/>
  <c r="G553" i="34"/>
  <c r="G551" i="34"/>
  <c r="F551" i="34"/>
  <c r="F550" i="34"/>
  <c r="G549" i="34"/>
  <c r="D544" i="34"/>
  <c r="G541" i="34" s="1"/>
  <c r="C544" i="34"/>
  <c r="F542" i="34" s="1"/>
  <c r="F543" i="34"/>
  <c r="G542" i="34"/>
  <c r="G540" i="34"/>
  <c r="F540" i="34"/>
  <c r="F539" i="34"/>
  <c r="G538" i="34"/>
  <c r="F536" i="34"/>
  <c r="F535" i="34"/>
  <c r="G534" i="34"/>
  <c r="G532" i="34"/>
  <c r="F532" i="34"/>
  <c r="F531" i="34"/>
  <c r="G530" i="34"/>
  <c r="G528" i="34"/>
  <c r="F528" i="34"/>
  <c r="F527" i="34"/>
  <c r="G526" i="34"/>
  <c r="D487" i="34"/>
  <c r="G493" i="34" s="1"/>
  <c r="C487" i="34"/>
  <c r="F490" i="34" s="1"/>
  <c r="G479" i="34"/>
  <c r="F479" i="34"/>
  <c r="F466" i="34"/>
  <c r="D465" i="34"/>
  <c r="G468" i="34" s="1"/>
  <c r="C465" i="34"/>
  <c r="F468" i="34" s="1"/>
  <c r="F463" i="34"/>
  <c r="F458" i="34"/>
  <c r="G457" i="34"/>
  <c r="F457" i="34"/>
  <c r="D452" i="34"/>
  <c r="G449" i="34" s="1"/>
  <c r="C452" i="34"/>
  <c r="F450" i="34" s="1"/>
  <c r="G393" i="34"/>
  <c r="G392" i="34"/>
  <c r="G391" i="34"/>
  <c r="G390" i="34"/>
  <c r="G389" i="34"/>
  <c r="G388" i="34"/>
  <c r="G387" i="34"/>
  <c r="G386" i="34"/>
  <c r="G385" i="34"/>
  <c r="G384" i="34"/>
  <c r="G383" i="34"/>
  <c r="G382" i="34"/>
  <c r="G381" i="34"/>
  <c r="G380" i="34"/>
  <c r="G379" i="34"/>
  <c r="G378" i="34"/>
  <c r="G377" i="34"/>
  <c r="G376" i="34"/>
  <c r="G375" i="34"/>
  <c r="D372" i="34"/>
  <c r="G370" i="34" s="1"/>
  <c r="C372" i="34"/>
  <c r="F370" i="34" s="1"/>
  <c r="G371" i="34"/>
  <c r="F371" i="34"/>
  <c r="F369" i="34"/>
  <c r="G368" i="34"/>
  <c r="F368" i="34"/>
  <c r="D365" i="34"/>
  <c r="G364" i="34" s="1"/>
  <c r="C365" i="34"/>
  <c r="F364" i="34"/>
  <c r="G363" i="34"/>
  <c r="F363" i="34"/>
  <c r="G362" i="34"/>
  <c r="F362" i="34"/>
  <c r="G361" i="34"/>
  <c r="F361" i="34"/>
  <c r="F360" i="34"/>
  <c r="G359" i="34"/>
  <c r="F359" i="34"/>
  <c r="G358" i="34"/>
  <c r="F358" i="34"/>
  <c r="F365" i="34" s="1"/>
  <c r="D346" i="34"/>
  <c r="C346" i="34"/>
  <c r="F343" i="34" s="1"/>
  <c r="G345" i="34"/>
  <c r="G344" i="34"/>
  <c r="F344" i="34"/>
  <c r="G343" i="34"/>
  <c r="G342" i="34"/>
  <c r="G341" i="34"/>
  <c r="G340" i="34"/>
  <c r="F340" i="34"/>
  <c r="G339" i="34"/>
  <c r="G338" i="34"/>
  <c r="F338" i="34"/>
  <c r="G337" i="34"/>
  <c r="G336" i="34"/>
  <c r="F336" i="34"/>
  <c r="G335" i="34"/>
  <c r="G334" i="34"/>
  <c r="F334" i="34"/>
  <c r="G333" i="34"/>
  <c r="G346" i="34" s="1"/>
  <c r="D328" i="34"/>
  <c r="G327" i="34" s="1"/>
  <c r="C328" i="34"/>
  <c r="F327" i="34"/>
  <c r="G326" i="34"/>
  <c r="F326" i="34"/>
  <c r="G325" i="34"/>
  <c r="F325" i="34"/>
  <c r="G324" i="34"/>
  <c r="F324" i="34"/>
  <c r="F323" i="34"/>
  <c r="G322" i="34"/>
  <c r="F322" i="34"/>
  <c r="G321" i="34"/>
  <c r="F321" i="34"/>
  <c r="G320" i="34"/>
  <c r="F320" i="34"/>
  <c r="F319" i="34"/>
  <c r="G318" i="34"/>
  <c r="F318" i="34"/>
  <c r="G317" i="34"/>
  <c r="F317" i="34"/>
  <c r="G316" i="34"/>
  <c r="F316" i="34"/>
  <c r="F315" i="34"/>
  <c r="G314" i="34"/>
  <c r="F314" i="34"/>
  <c r="G313" i="34"/>
  <c r="F313" i="34"/>
  <c r="F328" i="34" s="1"/>
  <c r="G312" i="34"/>
  <c r="F312" i="34"/>
  <c r="F311" i="34"/>
  <c r="G310" i="34"/>
  <c r="F310" i="34"/>
  <c r="D305" i="34"/>
  <c r="G304" i="34" s="1"/>
  <c r="C305" i="34"/>
  <c r="F304" i="34"/>
  <c r="G303" i="34"/>
  <c r="F303" i="34"/>
  <c r="G302" i="34"/>
  <c r="F302" i="34"/>
  <c r="G301" i="34"/>
  <c r="F301" i="34"/>
  <c r="F300" i="34"/>
  <c r="G299" i="34"/>
  <c r="F299" i="34"/>
  <c r="G298" i="34"/>
  <c r="F298" i="34"/>
  <c r="G297" i="34"/>
  <c r="F297" i="34"/>
  <c r="F296" i="34"/>
  <c r="G295" i="34"/>
  <c r="F295" i="34"/>
  <c r="G294" i="34"/>
  <c r="F294" i="34"/>
  <c r="G293" i="34"/>
  <c r="F293" i="34"/>
  <c r="F292" i="34"/>
  <c r="G291" i="34"/>
  <c r="F291" i="34"/>
  <c r="G290" i="34"/>
  <c r="F290" i="34"/>
  <c r="F305" i="34" s="1"/>
  <c r="G289" i="34"/>
  <c r="F289" i="34"/>
  <c r="F288" i="34"/>
  <c r="G287" i="34"/>
  <c r="F287" i="34"/>
  <c r="D249" i="34"/>
  <c r="G254" i="34" s="1"/>
  <c r="C249" i="34"/>
  <c r="F255" i="34" s="1"/>
  <c r="G244" i="34"/>
  <c r="G242" i="34"/>
  <c r="G241" i="34"/>
  <c r="D227" i="34"/>
  <c r="G232" i="34" s="1"/>
  <c r="C227" i="34"/>
  <c r="F233" i="34" s="1"/>
  <c r="D214" i="34"/>
  <c r="G209" i="34" s="1"/>
  <c r="C214" i="34"/>
  <c r="F213" i="34" s="1"/>
  <c r="C187" i="34"/>
  <c r="F152" i="34"/>
  <c r="F76" i="34"/>
  <c r="D76" i="34"/>
  <c r="C76" i="34"/>
  <c r="F72" i="34"/>
  <c r="D72" i="34"/>
  <c r="C72" i="34"/>
  <c r="F44" i="34"/>
  <c r="D44" i="34"/>
  <c r="C44" i="34"/>
  <c r="C15" i="34"/>
  <c r="F21" i="34" s="1"/>
  <c r="F195" i="34" l="1"/>
  <c r="F206" i="34"/>
  <c r="F197" i="34"/>
  <c r="F203" i="34"/>
  <c r="F198" i="34"/>
  <c r="F207" i="34"/>
  <c r="F199" i="34"/>
  <c r="F208" i="34"/>
  <c r="F200" i="34"/>
  <c r="F210" i="34"/>
  <c r="F201" i="34"/>
  <c r="F211" i="34"/>
  <c r="F194" i="34"/>
  <c r="F214" i="34" s="1"/>
  <c r="F202" i="34"/>
  <c r="F212" i="34"/>
  <c r="F196" i="34"/>
  <c r="F204" i="34"/>
  <c r="F480" i="34"/>
  <c r="F481" i="34"/>
  <c r="F491" i="34"/>
  <c r="F482" i="34"/>
  <c r="F492" i="34"/>
  <c r="F488" i="34"/>
  <c r="F483" i="34"/>
  <c r="F484" i="34"/>
  <c r="F485" i="34"/>
  <c r="F459" i="34"/>
  <c r="F469" i="34"/>
  <c r="F461" i="34"/>
  <c r="F470" i="34"/>
  <c r="G461" i="34"/>
  <c r="F462" i="34"/>
  <c r="G432" i="34"/>
  <c r="G446" i="34"/>
  <c r="G428" i="34"/>
  <c r="G434" i="34"/>
  <c r="G438" i="34"/>
  <c r="G436" i="34"/>
  <c r="G440" i="34"/>
  <c r="G442" i="34"/>
  <c r="G430" i="34"/>
  <c r="G450" i="34"/>
  <c r="F443" i="34"/>
  <c r="F444" i="34"/>
  <c r="F436" i="34"/>
  <c r="F428" i="34"/>
  <c r="F447" i="34"/>
  <c r="F435" i="34"/>
  <c r="F431" i="34"/>
  <c r="F439" i="34"/>
  <c r="F448" i="34"/>
  <c r="F432" i="34"/>
  <c r="F440" i="34"/>
  <c r="F451" i="34"/>
  <c r="G245" i="34"/>
  <c r="G248" i="34"/>
  <c r="G246" i="34"/>
  <c r="G251" i="34"/>
  <c r="G253" i="34"/>
  <c r="G255" i="34"/>
  <c r="F223" i="34"/>
  <c r="G223" i="34"/>
  <c r="G233" i="34"/>
  <c r="G219" i="34"/>
  <c r="G229" i="34"/>
  <c r="G220" i="34"/>
  <c r="G222" i="34"/>
  <c r="G231" i="34"/>
  <c r="G224" i="34"/>
  <c r="G226" i="34"/>
  <c r="G210" i="34"/>
  <c r="G206" i="34"/>
  <c r="G190" i="34"/>
  <c r="G194" i="34"/>
  <c r="G198" i="34"/>
  <c r="G202" i="34"/>
  <c r="G211" i="34"/>
  <c r="G197" i="34"/>
  <c r="G207" i="34"/>
  <c r="G201" i="34"/>
  <c r="G195" i="34"/>
  <c r="G199" i="34"/>
  <c r="G203" i="34"/>
  <c r="G212" i="34"/>
  <c r="G205" i="34"/>
  <c r="G193" i="34"/>
  <c r="G191" i="34"/>
  <c r="G208" i="34"/>
  <c r="G213" i="34"/>
  <c r="G192" i="34"/>
  <c r="G196" i="34"/>
  <c r="G200" i="34"/>
  <c r="G204" i="34"/>
  <c r="F209" i="34"/>
  <c r="F205" i="34"/>
  <c r="G372" i="34"/>
  <c r="F372" i="34"/>
  <c r="G365" i="34"/>
  <c r="F16" i="34"/>
  <c r="F24" i="34"/>
  <c r="G230" i="34"/>
  <c r="G252" i="34"/>
  <c r="F333" i="34"/>
  <c r="F337" i="34"/>
  <c r="F341" i="34"/>
  <c r="F345" i="34"/>
  <c r="G431" i="34"/>
  <c r="G435" i="34"/>
  <c r="G439" i="34"/>
  <c r="G443" i="34"/>
  <c r="G447" i="34"/>
  <c r="G451" i="34"/>
  <c r="G458" i="34"/>
  <c r="G462" i="34"/>
  <c r="G469" i="34"/>
  <c r="G480" i="34"/>
  <c r="G484" i="34"/>
  <c r="G491" i="34"/>
  <c r="G527" i="34"/>
  <c r="G544" i="34" s="1"/>
  <c r="G531" i="34"/>
  <c r="G535" i="34"/>
  <c r="G539" i="34"/>
  <c r="G543" i="34"/>
  <c r="G550" i="34"/>
  <c r="G567" i="34" s="1"/>
  <c r="G554" i="34"/>
  <c r="G558" i="34"/>
  <c r="G562" i="34"/>
  <c r="G566" i="34"/>
  <c r="G598" i="34"/>
  <c r="G601" i="34" s="1"/>
  <c r="F22" i="34"/>
  <c r="F219" i="34"/>
  <c r="F17" i="34"/>
  <c r="F25" i="34"/>
  <c r="F220" i="34"/>
  <c r="F224" i="34"/>
  <c r="F231" i="34"/>
  <c r="F242" i="34"/>
  <c r="F246" i="34"/>
  <c r="F253" i="34"/>
  <c r="F574" i="34"/>
  <c r="F578" i="34"/>
  <c r="F582" i="34"/>
  <c r="F23" i="34"/>
  <c r="F241" i="34"/>
  <c r="F245" i="34"/>
  <c r="F252" i="34"/>
  <c r="F18" i="34"/>
  <c r="F342" i="34"/>
  <c r="G444" i="34"/>
  <c r="G448" i="34"/>
  <c r="G459" i="34"/>
  <c r="G466" i="34"/>
  <c r="G481" i="34"/>
  <c r="G488" i="34"/>
  <c r="F221" i="34"/>
  <c r="F225" i="34"/>
  <c r="F228" i="34"/>
  <c r="F232" i="34"/>
  <c r="F243" i="34"/>
  <c r="F247" i="34"/>
  <c r="F250" i="34"/>
  <c r="F254" i="34"/>
  <c r="G288" i="34"/>
  <c r="G292" i="34"/>
  <c r="G296" i="34"/>
  <c r="G300" i="34"/>
  <c r="G311" i="34"/>
  <c r="G315" i="34"/>
  <c r="G319" i="34"/>
  <c r="G323" i="34"/>
  <c r="G360" i="34"/>
  <c r="G369" i="34"/>
  <c r="F429" i="34"/>
  <c r="F433" i="34"/>
  <c r="F437" i="34"/>
  <c r="F441" i="34"/>
  <c r="F445" i="34"/>
  <c r="F449" i="34"/>
  <c r="F460" i="34"/>
  <c r="F464" i="34"/>
  <c r="F467" i="34"/>
  <c r="F471" i="34"/>
  <c r="F486" i="34"/>
  <c r="F489" i="34"/>
  <c r="F493" i="34"/>
  <c r="F529" i="34"/>
  <c r="F533" i="34"/>
  <c r="F537" i="34"/>
  <c r="F541" i="34"/>
  <c r="F552" i="34"/>
  <c r="F556" i="34"/>
  <c r="F560" i="34"/>
  <c r="F564" i="34"/>
  <c r="F575" i="34"/>
  <c r="F579" i="34"/>
  <c r="F583" i="34"/>
  <c r="F591" i="34"/>
  <c r="G483" i="34"/>
  <c r="G490" i="34"/>
  <c r="F230" i="34"/>
  <c r="G463" i="34"/>
  <c r="G470" i="34"/>
  <c r="G485" i="34"/>
  <c r="G492" i="34"/>
  <c r="G536" i="34"/>
  <c r="G599" i="34"/>
  <c r="F12" i="34"/>
  <c r="F19" i="34"/>
  <c r="F13" i="34"/>
  <c r="F20" i="34"/>
  <c r="G221" i="34"/>
  <c r="G225" i="34"/>
  <c r="G228" i="34"/>
  <c r="G243" i="34"/>
  <c r="G247" i="34"/>
  <c r="G250" i="34"/>
  <c r="F335" i="34"/>
  <c r="F339" i="34"/>
  <c r="G429" i="34"/>
  <c r="G433" i="34"/>
  <c r="G437" i="34"/>
  <c r="G441" i="34"/>
  <c r="G445" i="34"/>
  <c r="G460" i="34"/>
  <c r="G464" i="34"/>
  <c r="G467" i="34"/>
  <c r="G471" i="34"/>
  <c r="G482" i="34"/>
  <c r="G486" i="34"/>
  <c r="G489" i="34"/>
  <c r="G529" i="34"/>
  <c r="G533" i="34"/>
  <c r="G537" i="34"/>
  <c r="G552" i="34"/>
  <c r="G556" i="34"/>
  <c r="G560" i="34"/>
  <c r="G575" i="34"/>
  <c r="G585" i="34" s="1"/>
  <c r="G579" i="34"/>
  <c r="G583" i="34"/>
  <c r="G600" i="34"/>
  <c r="F26" i="34"/>
  <c r="F14" i="34"/>
  <c r="F222" i="34"/>
  <c r="F226" i="34"/>
  <c r="F229" i="34"/>
  <c r="F244" i="34"/>
  <c r="F248" i="34"/>
  <c r="F251" i="34"/>
  <c r="F430" i="34"/>
  <c r="F434" i="34"/>
  <c r="F438" i="34"/>
  <c r="F442" i="34"/>
  <c r="F446" i="34"/>
  <c r="F526" i="34"/>
  <c r="F530" i="34"/>
  <c r="F534" i="34"/>
  <c r="F538" i="34"/>
  <c r="F549" i="34"/>
  <c r="F553" i="34"/>
  <c r="F557" i="34"/>
  <c r="F561" i="34"/>
  <c r="F572" i="34"/>
  <c r="F576" i="34"/>
  <c r="F580" i="34"/>
  <c r="C304" i="33"/>
  <c r="C303" i="33"/>
  <c r="C302" i="33"/>
  <c r="C298" i="33"/>
  <c r="C297" i="33"/>
  <c r="C296" i="33"/>
  <c r="C292" i="33"/>
  <c r="C289" i="33"/>
  <c r="C288" i="33"/>
  <c r="G227" i="33"/>
  <c r="F227" i="33"/>
  <c r="G226" i="33"/>
  <c r="F226" i="33"/>
  <c r="G225" i="33"/>
  <c r="F225" i="33"/>
  <c r="G224" i="33"/>
  <c r="F224" i="33"/>
  <c r="G223" i="33"/>
  <c r="F223" i="33"/>
  <c r="G222" i="33"/>
  <c r="F222" i="33"/>
  <c r="G221" i="33"/>
  <c r="F221" i="33"/>
  <c r="C220" i="33"/>
  <c r="G219" i="33"/>
  <c r="F219" i="33"/>
  <c r="G218" i="33"/>
  <c r="F218" i="33"/>
  <c r="G217" i="33"/>
  <c r="F217" i="33"/>
  <c r="C208" i="33"/>
  <c r="F211" i="33" s="1"/>
  <c r="C207" i="33"/>
  <c r="F183" i="33"/>
  <c r="C167" i="33"/>
  <c r="F165" i="33" s="1"/>
  <c r="D167" i="33"/>
  <c r="D156" i="33"/>
  <c r="G160" i="33" s="1"/>
  <c r="C156" i="33"/>
  <c r="F161" i="33" s="1"/>
  <c r="D130" i="33"/>
  <c r="G136" i="33" s="1"/>
  <c r="C130" i="33"/>
  <c r="F133" i="33" s="1"/>
  <c r="G105" i="33"/>
  <c r="G104" i="33"/>
  <c r="G101" i="33"/>
  <c r="D100" i="33"/>
  <c r="G103" i="33" s="1"/>
  <c r="G97" i="33"/>
  <c r="G96" i="33"/>
  <c r="G95" i="33"/>
  <c r="G93" i="33"/>
  <c r="C100" i="33"/>
  <c r="G86" i="33"/>
  <c r="D77" i="33"/>
  <c r="G81" i="33" s="1"/>
  <c r="G73" i="33"/>
  <c r="G72" i="33"/>
  <c r="C77" i="33"/>
  <c r="C58" i="33"/>
  <c r="F61" i="33" s="1"/>
  <c r="F8" i="28"/>
  <c r="F7" i="28"/>
  <c r="D291" i="33"/>
  <c r="D307" i="33"/>
  <c r="F295" i="33"/>
  <c r="C291" i="33"/>
  <c r="F307" i="33"/>
  <c r="F293" i="33"/>
  <c r="D295" i="33"/>
  <c r="G293" i="33"/>
  <c r="D293" i="33"/>
  <c r="C307" i="33"/>
  <c r="C293" i="33"/>
  <c r="C295" i="33"/>
  <c r="F220" i="33" l="1"/>
  <c r="G162" i="33"/>
  <c r="F117" i="33"/>
  <c r="F125" i="33"/>
  <c r="F131" i="33"/>
  <c r="F114" i="33"/>
  <c r="F116" i="33"/>
  <c r="F118" i="33"/>
  <c r="F132" i="33"/>
  <c r="F119" i="33"/>
  <c r="F122" i="33"/>
  <c r="F124" i="33"/>
  <c r="G220" i="33"/>
  <c r="G487" i="34"/>
  <c r="F487" i="34"/>
  <c r="G465" i="34"/>
  <c r="F465" i="34"/>
  <c r="G452" i="34"/>
  <c r="F452" i="34"/>
  <c r="G249" i="34"/>
  <c r="G227" i="34"/>
  <c r="G214" i="34"/>
  <c r="F249" i="34"/>
  <c r="G305" i="34"/>
  <c r="F227" i="34"/>
  <c r="F567" i="34"/>
  <c r="F15" i="34"/>
  <c r="G328" i="34"/>
  <c r="F346" i="34"/>
  <c r="F585" i="34"/>
  <c r="F544" i="34"/>
  <c r="F198" i="33"/>
  <c r="F199" i="33"/>
  <c r="F213" i="33"/>
  <c r="F202" i="33"/>
  <c r="F214" i="33"/>
  <c r="F201" i="33"/>
  <c r="F193" i="33"/>
  <c r="F205" i="33"/>
  <c r="F209" i="33"/>
  <c r="F206" i="33"/>
  <c r="F194" i="33"/>
  <c r="F197" i="33"/>
  <c r="F200" i="33"/>
  <c r="F212" i="33"/>
  <c r="F184" i="33"/>
  <c r="F185" i="33"/>
  <c r="F177" i="33"/>
  <c r="F178" i="33"/>
  <c r="F181" i="33"/>
  <c r="F166" i="33"/>
  <c r="F151" i="33"/>
  <c r="F141" i="33"/>
  <c r="F152" i="33"/>
  <c r="F153" i="33"/>
  <c r="F143" i="33"/>
  <c r="F144" i="33"/>
  <c r="F155" i="33"/>
  <c r="F145" i="33"/>
  <c r="F147" i="33"/>
  <c r="F148" i="33"/>
  <c r="F158" i="33"/>
  <c r="F139" i="33"/>
  <c r="F149" i="33"/>
  <c r="F160" i="33"/>
  <c r="F140" i="33"/>
  <c r="F162" i="33"/>
  <c r="G138" i="33"/>
  <c r="G146" i="33"/>
  <c r="G150" i="33"/>
  <c r="G143" i="33"/>
  <c r="G154" i="33"/>
  <c r="G140" i="33"/>
  <c r="G148" i="33"/>
  <c r="G144" i="33"/>
  <c r="G139" i="33"/>
  <c r="G151" i="33"/>
  <c r="G155" i="33"/>
  <c r="G142" i="33"/>
  <c r="G147" i="33"/>
  <c r="G152" i="33"/>
  <c r="G161" i="33"/>
  <c r="G157" i="33"/>
  <c r="G158" i="33"/>
  <c r="F126" i="33"/>
  <c r="F134" i="33"/>
  <c r="F127" i="33"/>
  <c r="F135" i="33"/>
  <c r="F112" i="33"/>
  <c r="F120" i="33"/>
  <c r="F128" i="33"/>
  <c r="F136" i="33"/>
  <c r="F113" i="33"/>
  <c r="F121" i="33"/>
  <c r="F129" i="33"/>
  <c r="F115" i="33"/>
  <c r="F123" i="33"/>
  <c r="G126" i="33"/>
  <c r="G114" i="33"/>
  <c r="G98" i="33"/>
  <c r="G99" i="33"/>
  <c r="G94" i="33"/>
  <c r="G100" i="33" s="1"/>
  <c r="G102" i="33"/>
  <c r="G70" i="33"/>
  <c r="G78" i="33"/>
  <c r="G79" i="33"/>
  <c r="G71" i="33"/>
  <c r="G82" i="33"/>
  <c r="G75" i="33"/>
  <c r="G76" i="33"/>
  <c r="F55" i="33"/>
  <c r="F56" i="33"/>
  <c r="F57" i="33"/>
  <c r="F63" i="33"/>
  <c r="F59" i="33"/>
  <c r="F62" i="33"/>
  <c r="F64" i="33"/>
  <c r="F82" i="33"/>
  <c r="F78" i="33"/>
  <c r="F75" i="33"/>
  <c r="F71" i="33"/>
  <c r="F81" i="33"/>
  <c r="F74" i="33"/>
  <c r="F70" i="33"/>
  <c r="F87" i="33"/>
  <c r="F80" i="33"/>
  <c r="F73" i="33"/>
  <c r="F86" i="33"/>
  <c r="F79" i="33"/>
  <c r="F76" i="33"/>
  <c r="F72" i="33"/>
  <c r="G165" i="33"/>
  <c r="G164" i="33"/>
  <c r="G166" i="33"/>
  <c r="F104" i="33"/>
  <c r="F97" i="33"/>
  <c r="F93" i="33"/>
  <c r="F103" i="33"/>
  <c r="F96" i="33"/>
  <c r="F102" i="33"/>
  <c r="F99" i="33"/>
  <c r="F95" i="33"/>
  <c r="F105" i="33"/>
  <c r="F101" i="33"/>
  <c r="F98" i="33"/>
  <c r="F94" i="33"/>
  <c r="G118" i="33"/>
  <c r="G122" i="33"/>
  <c r="G133" i="33"/>
  <c r="G115" i="33"/>
  <c r="G119" i="33"/>
  <c r="G123" i="33"/>
  <c r="G127" i="33"/>
  <c r="G134" i="33"/>
  <c r="F186" i="33"/>
  <c r="F159" i="33"/>
  <c r="F164" i="33"/>
  <c r="F187" i="33"/>
  <c r="F215" i="33"/>
  <c r="G80" i="33"/>
  <c r="G87" i="33"/>
  <c r="G112" i="33"/>
  <c r="G116" i="33"/>
  <c r="G120" i="33"/>
  <c r="G124" i="33"/>
  <c r="G128" i="33"/>
  <c r="G131" i="33"/>
  <c r="G135" i="33"/>
  <c r="G159" i="33"/>
  <c r="F180" i="33"/>
  <c r="F53" i="33"/>
  <c r="F60" i="33"/>
  <c r="G74" i="33"/>
  <c r="G113" i="33"/>
  <c r="G117" i="33"/>
  <c r="G121" i="33"/>
  <c r="G125" i="33"/>
  <c r="G129" i="33"/>
  <c r="G132" i="33"/>
  <c r="G141" i="33"/>
  <c r="G145" i="33"/>
  <c r="G149" i="33"/>
  <c r="G153" i="33"/>
  <c r="F174" i="33"/>
  <c r="F182" i="33"/>
  <c r="F195" i="33"/>
  <c r="F203" i="33"/>
  <c r="F210" i="33"/>
  <c r="F54" i="33"/>
  <c r="F138" i="33"/>
  <c r="F142" i="33"/>
  <c r="F146" i="33"/>
  <c r="F150" i="33"/>
  <c r="F154" i="33"/>
  <c r="F157" i="33"/>
  <c r="F175" i="33"/>
  <c r="F196" i="33"/>
  <c r="F204" i="33"/>
  <c r="F167" i="33" l="1"/>
  <c r="F130" i="33"/>
  <c r="F208" i="33"/>
  <c r="F179" i="33"/>
  <c r="G156" i="33"/>
  <c r="G77" i="33"/>
  <c r="F58" i="33"/>
  <c r="G130" i="33"/>
  <c r="F77" i="33"/>
  <c r="F100" i="33"/>
  <c r="F156" i="33"/>
  <c r="G167" i="33"/>
</calcChain>
</file>

<file path=xl/sharedStrings.xml><?xml version="1.0" encoding="utf-8"?>
<sst xmlns="http://schemas.openxmlformats.org/spreadsheetml/2006/main" count="2529" uniqueCount="1584">
  <si>
    <t>Country</t>
  </si>
  <si>
    <t>Row</t>
  </si>
  <si>
    <t>Norway</t>
  </si>
  <si>
    <t>Italy</t>
  </si>
  <si>
    <t>G.3.1.1</t>
  </si>
  <si>
    <t>G.5.1.1</t>
  </si>
  <si>
    <t>Sweden</t>
  </si>
  <si>
    <t>M.7A.14.1</t>
  </si>
  <si>
    <t>G.3.2.1</t>
  </si>
  <si>
    <t>G.3.9.2</t>
  </si>
  <si>
    <t>G.3.9.6</t>
  </si>
  <si>
    <t>G.3.13.1</t>
  </si>
  <si>
    <t>Canada</t>
  </si>
  <si>
    <t>Harmonised Transparency Template</t>
  </si>
  <si>
    <t>Worksheet A: HTT General</t>
  </si>
  <si>
    <t>Tab 1: Harmonised Transparency Template</t>
  </si>
  <si>
    <t>Worksheet B1: HTT Mortgage Assets</t>
  </si>
  <si>
    <t>Worksheet C: HTT Harmonised Glossary</t>
  </si>
  <si>
    <t>Covered Bond Label Disclaimer</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</si>
  <si>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</si>
  <si>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</si>
  <si>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</si>
  <si>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</si>
  <si>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</si>
  <si>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</si>
  <si>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</si>
  <si>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</si>
  <si>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</si>
  <si>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</si>
  <si>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</si>
  <si>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</si>
  <si>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</si>
  <si>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</si>
  <si>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</si>
  <si>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</si>
  <si>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</si>
  <si>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</si>
  <si>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</si>
  <si>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</si>
  <si>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</si>
  <si>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</si>
  <si>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</si>
  <si>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</si>
  <si>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</si>
  <si>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</si>
  <si>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</si>
  <si>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</si>
  <si>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</si>
  <si>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</si>
  <si>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</si>
  <si>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</si>
  <si>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</si>
  <si>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</si>
  <si>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</si>
  <si>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</si>
  <si>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</si>
  <si>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</si>
  <si>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</si>
  <si>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</si>
  <si>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</si>
  <si>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</si>
  <si>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</si>
  <si>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</si>
  <si>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</si>
  <si>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</si>
  <si>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</si>
  <si>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OG.3.1.4</t>
  </si>
  <si>
    <t xml:space="preserve">2. Over-collateralisation (OC) </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</si>
  <si>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</si>
  <si>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</si>
  <si>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</si>
  <si>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</si>
  <si>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</si>
  <si>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</si>
  <si>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</si>
  <si>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</si>
  <si>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</si>
  <si>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</si>
  <si>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</si>
  <si>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</si>
  <si>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</si>
  <si>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</si>
  <si>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</si>
  <si>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</si>
  <si>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</si>
  <si>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</si>
  <si>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</si>
  <si>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</si>
  <si>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</si>
  <si>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</si>
  <si>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</si>
  <si>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</si>
  <si>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</si>
  <si>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</si>
  <si>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</si>
  <si>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</si>
  <si>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</si>
  <si>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</si>
  <si>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</si>
  <si>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</si>
  <si>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</si>
  <si>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</si>
  <si>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</si>
  <si>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</si>
  <si>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</si>
  <si>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</si>
  <si>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</si>
  <si>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</si>
  <si>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</si>
  <si>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</si>
  <si>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</si>
  <si>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</si>
  <si>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</si>
  <si>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</si>
  <si>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</si>
  <si>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</si>
  <si>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</si>
  <si>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</si>
  <si>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</si>
  <si>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</si>
  <si>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</si>
  <si>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</si>
  <si>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</si>
  <si>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</si>
  <si>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</si>
  <si>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</si>
  <si>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</si>
  <si>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</si>
  <si>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</si>
  <si>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</si>
  <si>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</si>
  <si>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</si>
  <si>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</si>
  <si>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</si>
  <si>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</si>
  <si>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</si>
  <si>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</si>
  <si>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</si>
  <si>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</si>
  <si>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</si>
  <si>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</si>
  <si>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</si>
  <si>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</si>
  <si>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</si>
  <si>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</si>
  <si>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</si>
  <si>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</si>
  <si>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</si>
  <si>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</si>
  <si>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</si>
  <si>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</si>
  <si>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</si>
  <si>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</si>
  <si>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</si>
  <si>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</si>
  <si>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</si>
  <si>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</si>
  <si>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</si>
  <si>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</si>
  <si>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</si>
  <si>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</si>
  <si>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</si>
  <si>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</si>
  <si>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</si>
  <si>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</si>
  <si>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</si>
  <si>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</si>
  <si>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</si>
  <si>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</si>
  <si>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</si>
  <si>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</si>
  <si>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</si>
  <si>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</si>
  <si>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</si>
  <si>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</si>
  <si>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</si>
  <si>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</si>
  <si>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</si>
  <si>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</si>
  <si>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</si>
  <si>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</si>
  <si>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</si>
  <si>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</si>
  <si>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</si>
  <si>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</si>
  <si>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</si>
  <si>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</si>
  <si>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</si>
  <si>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</si>
  <si>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</si>
  <si>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</si>
  <si>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</si>
  <si>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</si>
  <si>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</si>
  <si>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</si>
  <si>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</si>
  <si>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</si>
  <si>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</si>
  <si>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</si>
  <si>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</si>
  <si>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</si>
  <si>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</si>
  <si>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</si>
  <si>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</si>
  <si>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</si>
  <si>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</si>
  <si>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</si>
  <si>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</si>
  <si>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</si>
  <si>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</si>
  <si>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</si>
  <si>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</si>
  <si>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</si>
  <si>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</si>
  <si>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</si>
  <si>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</si>
  <si>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</si>
  <si>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</si>
  <si>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</si>
  <si>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</si>
  <si>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</si>
  <si>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</si>
  <si>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</si>
  <si>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</si>
  <si>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</si>
  <si>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</si>
  <si>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</si>
  <si>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</si>
  <si>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</si>
  <si>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</si>
  <si>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</si>
  <si>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</si>
  <si>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</si>
  <si>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</si>
  <si>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</si>
  <si>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</si>
  <si>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</si>
  <si>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</si>
  <si>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</si>
  <si>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</si>
  <si>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</si>
  <si>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</si>
  <si>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</si>
  <si>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</si>
  <si>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</si>
  <si>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</si>
  <si>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</si>
  <si>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</si>
  <si>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</si>
  <si>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</si>
  <si>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</si>
  <si>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</si>
  <si>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</si>
  <si>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</si>
  <si>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</si>
  <si>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</si>
  <si>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</si>
  <si>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</si>
  <si>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</si>
  <si>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</si>
  <si>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</si>
  <si>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</si>
  <si>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</si>
  <si>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</si>
  <si>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</si>
  <si>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</si>
  <si>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</si>
  <si>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</si>
  <si>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</si>
  <si>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</si>
  <si>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</si>
  <si>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</si>
  <si>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</si>
  <si>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</si>
  <si>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</si>
  <si>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</si>
  <si>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</si>
  <si>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</si>
  <si>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</si>
  <si>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</si>
  <si>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</si>
  <si>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</si>
  <si>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</si>
  <si>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</si>
  <si>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</si>
  <si>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</si>
  <si>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</si>
  <si>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</si>
  <si>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</si>
  <si>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</si>
  <si>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</si>
  <si>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</si>
  <si>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</si>
  <si>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</si>
  <si>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</si>
  <si>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</si>
  <si>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</si>
  <si>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</si>
  <si>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</si>
  <si>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</si>
  <si>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</si>
  <si>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</si>
  <si>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</si>
  <si>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</si>
  <si>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</si>
  <si>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</si>
  <si>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</si>
  <si>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</si>
  <si>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</si>
  <si>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</si>
  <si>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</si>
  <si>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</si>
  <si>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</si>
  <si>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</si>
  <si>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</si>
  <si>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</si>
  <si>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</si>
  <si>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</si>
  <si>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</si>
  <si>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</si>
  <si>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</si>
  <si>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</si>
  <si>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</si>
  <si>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</si>
  <si>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</si>
  <si>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</si>
  <si>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</si>
  <si>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</si>
  <si>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</si>
  <si>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</si>
  <si>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</si>
  <si>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</si>
  <si>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</si>
  <si>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</si>
  <si>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</si>
  <si>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</si>
  <si>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</si>
  <si>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</si>
  <si>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</si>
  <si>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</si>
  <si>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</si>
  <si>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</si>
  <si>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</si>
  <si>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</si>
  <si>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</si>
  <si>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</si>
  <si>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</si>
  <si>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</si>
  <si>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</si>
  <si>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</si>
  <si>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</si>
  <si>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</si>
  <si>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</si>
  <si>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</si>
  <si>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</si>
  <si>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</si>
  <si>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</si>
  <si>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</si>
  <si>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</si>
  <si>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</si>
  <si>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</si>
  <si>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</si>
  <si>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</si>
  <si>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</si>
  <si>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</si>
  <si>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</si>
  <si>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</si>
  <si>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</si>
  <si>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</si>
  <si>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</si>
  <si>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</si>
  <si>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</si>
  <si>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</si>
  <si>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</si>
  <si>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</si>
  <si>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</si>
  <si>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</si>
  <si>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</si>
  <si>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</si>
  <si>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</si>
  <si>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</si>
  <si>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</si>
  <si>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</si>
  <si>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</si>
  <si>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</si>
  <si>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</si>
  <si>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</si>
  <si>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</si>
  <si>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</si>
  <si>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</si>
  <si>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</si>
  <si>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</si>
  <si>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</si>
  <si>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</si>
  <si>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</si>
  <si>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</si>
  <si>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</si>
  <si>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</si>
  <si>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</si>
  <si>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</si>
  <si>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</si>
  <si>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</si>
  <si>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</si>
  <si>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</si>
  <si>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</si>
  <si>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</si>
  <si>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</si>
  <si>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</si>
  <si>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</si>
  <si>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</si>
  <si>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</si>
  <si>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</si>
  <si>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</si>
  <si>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</si>
  <si>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</si>
  <si>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</si>
  <si>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</si>
  <si>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</si>
  <si>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</si>
  <si>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</si>
  <si>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</si>
  <si>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</si>
  <si>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</si>
  <si>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</si>
  <si>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</si>
  <si>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</si>
  <si>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</si>
  <si>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</si>
  <si>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</si>
  <si>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</si>
  <si>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</si>
  <si>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</si>
  <si>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</si>
  <si>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</si>
  <si>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</si>
  <si>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</si>
  <si>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</si>
  <si>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</si>
  <si>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</si>
  <si>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</si>
  <si>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</si>
  <si>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</si>
  <si>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</si>
  <si>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</si>
  <si>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</si>
  <si>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</si>
  <si>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</si>
  <si>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</si>
  <si>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</si>
  <si>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</si>
  <si>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</si>
  <si>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</si>
  <si>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</si>
  <si>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</si>
  <si>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</si>
  <si>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</si>
  <si>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</si>
  <si>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</si>
  <si>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</si>
  <si>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</si>
  <si>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</si>
  <si>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</si>
  <si>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</si>
  <si>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</si>
  <si>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</si>
  <si>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</si>
  <si>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</si>
  <si>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</si>
  <si>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</si>
  <si>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</si>
  <si>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</si>
  <si>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</si>
  <si>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</si>
  <si>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</si>
  <si>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</si>
  <si>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</si>
  <si>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</si>
  <si>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</si>
  <si>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</si>
  <si>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</si>
  <si>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</si>
  <si>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</si>
  <si>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</si>
  <si>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</si>
  <si>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</si>
  <si>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</si>
  <si>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</si>
  <si>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</si>
  <si>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</si>
  <si>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</si>
  <si>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</si>
  <si>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</si>
  <si>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</si>
  <si>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</si>
  <si>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</si>
  <si>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</si>
  <si>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</si>
  <si>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</si>
  <si>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</si>
  <si>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</si>
  <si>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</si>
  <si>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</si>
  <si>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</si>
  <si>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</si>
  <si>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</si>
  <si>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</si>
  <si>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</si>
  <si>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</si>
  <si>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</si>
  <si>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</si>
  <si>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</si>
  <si>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</si>
  <si>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</si>
  <si>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</si>
  <si>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</si>
  <si>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</si>
  <si>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</si>
  <si>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</si>
  <si>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</si>
  <si>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</si>
  <si>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</si>
  <si>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</si>
  <si>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</si>
  <si>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</si>
  <si>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</si>
  <si>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</si>
  <si>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</si>
  <si>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</si>
  <si>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</si>
  <si>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</si>
  <si>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</si>
  <si>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</si>
  <si>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</si>
  <si>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</si>
  <si>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</si>
  <si>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</si>
  <si>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</si>
  <si>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</si>
  <si>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</si>
  <si>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</si>
  <si>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</si>
  <si>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</si>
  <si>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</si>
  <si>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</si>
  <si>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</si>
  <si>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</si>
  <si>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</si>
  <si>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</si>
  <si>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</si>
  <si>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</si>
  <si>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</si>
  <si>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</si>
  <si>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</si>
  <si>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</si>
  <si>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</si>
  <si>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</si>
  <si>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</si>
  <si>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</si>
  <si>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</si>
  <si>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</si>
  <si>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</si>
  <si>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</si>
  <si>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</si>
  <si>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</si>
  <si>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</si>
  <si>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</si>
  <si>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</si>
  <si>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</si>
  <si>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</si>
  <si>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</si>
  <si>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</si>
  <si>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</si>
  <si>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</si>
  <si>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</si>
  <si>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</si>
  <si>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</si>
  <si>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</si>
  <si>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</si>
  <si>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</si>
  <si>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</si>
  <si>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</si>
  <si>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</si>
  <si>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</si>
  <si>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</si>
  <si>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</si>
  <si>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</si>
  <si>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</si>
  <si>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</si>
  <si>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</si>
  <si>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</si>
  <si>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</si>
  <si>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</si>
  <si>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</si>
  <si>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</si>
  <si>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</si>
  <si>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</si>
  <si>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</si>
  <si>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</si>
  <si>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</si>
  <si>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</si>
  <si>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</si>
  <si>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</si>
  <si>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</si>
  <si>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</si>
  <si>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</si>
  <si>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</si>
  <si>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</si>
  <si>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</si>
  <si>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</si>
  <si>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</si>
  <si>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</si>
  <si>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</si>
  <si>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</si>
  <si>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</si>
  <si>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</si>
  <si>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</si>
  <si>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</si>
  <si>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</si>
  <si>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</si>
  <si>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</si>
  <si>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</si>
  <si>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</si>
  <si>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</si>
  <si>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</si>
  <si>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</si>
  <si>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</si>
  <si>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</si>
  <si>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</si>
  <si>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</si>
  <si>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</si>
  <si>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</si>
  <si>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</si>
  <si>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</si>
  <si>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</si>
  <si>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</si>
  <si>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</si>
  <si>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</si>
  <si>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</si>
  <si>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</si>
  <si>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</si>
  <si>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</si>
  <si>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</si>
  <si>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</si>
  <si>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</si>
  <si>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</si>
  <si>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</si>
  <si>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</si>
  <si>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</si>
  <si>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</si>
  <si>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</si>
  <si>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</si>
  <si>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</si>
  <si>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</si>
  <si>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</si>
  <si>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</si>
  <si>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</si>
  <si>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</si>
  <si>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</si>
  <si>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</si>
  <si>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</si>
  <si>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</si>
  <si>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</si>
  <si>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</si>
  <si>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</si>
  <si>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</si>
  <si>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</si>
  <si>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</si>
  <si>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</si>
  <si>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</si>
  <si>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</si>
  <si>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</si>
  <si>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</si>
  <si>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</si>
  <si>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</si>
  <si>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</si>
  <si>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</si>
  <si>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</si>
  <si>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</si>
  <si>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</si>
  <si>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</si>
  <si>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</si>
  <si>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</si>
  <si>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</si>
  <si>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</si>
  <si>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</si>
  <si>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</si>
  <si>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</si>
  <si>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</si>
  <si>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</si>
  <si>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</si>
  <si>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</si>
  <si>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</si>
  <si>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</si>
  <si>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</si>
  <si>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</si>
  <si>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</si>
  <si>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</si>
  <si>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</si>
  <si>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</si>
  <si>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</si>
  <si>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</si>
  <si>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</si>
  <si>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</si>
  <si>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</si>
  <si>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</si>
  <si>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</si>
  <si>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</si>
  <si>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</si>
  <si>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</si>
  <si>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</si>
  <si>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</si>
  <si>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</si>
  <si>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</si>
  <si>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</si>
  <si>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</si>
  <si>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</si>
  <si>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</si>
  <si>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</si>
  <si>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</si>
  <si>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</si>
  <si>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</si>
  <si>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</si>
  <si>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</si>
  <si>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</si>
  <si>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</si>
  <si>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</si>
  <si>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</si>
  <si>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</si>
  <si>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</si>
  <si>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</si>
  <si>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</si>
  <si>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</si>
  <si>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</si>
  <si>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</si>
  <si>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</si>
  <si>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</si>
  <si>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</si>
  <si>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</si>
  <si>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</si>
  <si>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</si>
  <si>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</si>
  <si>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</si>
  <si>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</si>
  <si>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</si>
  <si>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</si>
  <si>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</si>
  <si>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</si>
  <si>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</si>
  <si>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</si>
  <si>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</si>
  <si>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</si>
  <si>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</si>
  <si>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</si>
  <si>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</si>
  <si>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</si>
  <si>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</si>
  <si>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</si>
  <si>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</si>
  <si>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</si>
  <si>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</si>
  <si>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</si>
  <si>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</si>
  <si>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</si>
  <si>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</si>
  <si>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</si>
  <si>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</si>
  <si>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</si>
  <si>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</si>
  <si>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</si>
  <si>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</si>
  <si>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</si>
  <si>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</si>
  <si>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</si>
  <si>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</si>
  <si>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</si>
  <si>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</si>
  <si>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</si>
  <si>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</si>
  <si>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</si>
  <si>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</si>
  <si>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</si>
  <si>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</si>
  <si>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</si>
  <si>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</si>
  <si>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</si>
  <si>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</si>
  <si>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</si>
  <si>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</si>
  <si>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</si>
  <si>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</si>
  <si>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</si>
  <si>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</si>
  <si>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</si>
  <si>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</si>
  <si>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</si>
  <si>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</si>
  <si>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</si>
  <si>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</si>
  <si>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</si>
  <si>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</si>
  <si>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</si>
  <si>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</si>
  <si>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</si>
  <si>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</si>
  <si>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</si>
  <si>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</si>
  <si>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</si>
  <si>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</si>
  <si>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</si>
  <si>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</si>
  <si>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</si>
  <si>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</si>
  <si>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</si>
  <si>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</si>
  <si>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</si>
  <si>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</si>
  <si>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</si>
  <si>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</si>
  <si>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</si>
  <si>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</si>
  <si>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</si>
  <si>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</si>
  <si>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</si>
  <si>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</si>
  <si>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</si>
  <si>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</si>
  <si>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</si>
  <si>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</si>
  <si>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</si>
  <si>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</si>
  <si>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</si>
  <si>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</si>
  <si>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</si>
  <si>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</si>
  <si>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</si>
  <si>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</si>
  <si>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</si>
  <si>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</si>
  <si>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</si>
  <si>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</si>
  <si>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</si>
  <si>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</si>
  <si>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</si>
  <si>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</si>
  <si>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</si>
  <si>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</si>
  <si>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</si>
  <si>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</si>
  <si>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</si>
  <si>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</si>
  <si>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</si>
  <si>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</si>
  <si>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</si>
  <si>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</si>
  <si>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</si>
  <si>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</si>
  <si>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</si>
  <si>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</si>
  <si>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</si>
  <si>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</si>
  <si>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</si>
  <si>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</si>
  <si>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</si>
  <si>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</si>
  <si>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</si>
  <si>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</si>
  <si>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</si>
  <si>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</si>
  <si>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</si>
  <si>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</si>
  <si>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</si>
  <si>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</si>
  <si>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</si>
  <si>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</si>
  <si>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</si>
  <si>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</si>
  <si>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</si>
  <si>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</si>
  <si>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</si>
  <si>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</si>
  <si>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</si>
  <si>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</si>
  <si>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</si>
  <si>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</si>
  <si>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</si>
  <si>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</si>
  <si>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</si>
  <si>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</si>
  <si>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</si>
  <si>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</si>
  <si>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</si>
  <si>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</si>
  <si>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</si>
  <si>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</si>
  <si>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</si>
  <si>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</si>
  <si>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</si>
  <si>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</si>
  <si>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</si>
  <si>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</si>
  <si>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</si>
  <si>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</si>
  <si>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</si>
  <si>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</si>
  <si>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</si>
  <si>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</si>
  <si>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</si>
  <si>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</si>
  <si>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</si>
  <si>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</si>
  <si>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</si>
  <si>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</si>
  <si>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</si>
  <si>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</si>
  <si>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</si>
  <si>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</si>
  <si>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</si>
  <si>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</si>
  <si>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</si>
  <si>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</si>
  <si>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</si>
  <si>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</si>
  <si>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</si>
  <si>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</si>
  <si>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</si>
  <si>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</si>
  <si>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</si>
  <si>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</si>
  <si>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</si>
  <si>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</si>
  <si>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</si>
  <si>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</si>
  <si>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</si>
  <si>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</si>
  <si>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</si>
  <si>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</si>
  <si>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</si>
  <si>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</si>
  <si>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</si>
  <si>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</si>
  <si>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</si>
  <si>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</si>
  <si>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</si>
  <si>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</si>
  <si>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</si>
  <si>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</si>
  <si>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</si>
  <si>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</si>
  <si>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</si>
  <si>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</si>
  <si>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</si>
  <si>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</si>
  <si>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</si>
  <si>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</si>
  <si>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</si>
  <si>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</si>
  <si>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</si>
  <si>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</si>
  <si>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</si>
  <si>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</si>
  <si>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</si>
  <si>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</si>
  <si>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</si>
  <si>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</si>
  <si>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</si>
  <si>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</si>
  <si>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</si>
  <si>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</si>
  <si>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</si>
  <si>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</si>
  <si>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</si>
  <si>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</si>
  <si>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</si>
  <si>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</si>
  <si>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</si>
  <si>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</si>
  <si>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</si>
  <si>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</si>
  <si>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</si>
  <si>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</si>
  <si>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</si>
  <si>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</si>
  <si>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</si>
  <si>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</si>
  <si>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</si>
  <si>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</si>
  <si>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</si>
  <si>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</si>
  <si>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</si>
  <si>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</si>
  <si>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</si>
  <si>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</si>
  <si>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</si>
  <si>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</si>
  <si>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</si>
  <si>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</si>
  <si>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</si>
  <si>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</si>
  <si>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</si>
  <si>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</si>
  <si>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</si>
  <si>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Münchener Hypothekenbank eG</t>
  </si>
  <si>
    <t>www.muenchenerhyp.de</t>
  </si>
  <si>
    <t>Y</t>
  </si>
  <si>
    <t xml:space="preserve">Loan size information per bucket, weighted LTV as well as LTV bucket information is available for residential and commercial real estate in sum. Related data are presented under Residental Cover Pool. </t>
  </si>
  <si>
    <t>6. Cover Assets - Currency</t>
  </si>
  <si>
    <t>Baden-Württemberg</t>
  </si>
  <si>
    <t>Berlin</t>
  </si>
  <si>
    <t>Brandenburg</t>
  </si>
  <si>
    <t>Bremen</t>
  </si>
  <si>
    <t>Hamburg</t>
  </si>
  <si>
    <t>Saarland</t>
  </si>
  <si>
    <t>Schleswig-Holstein</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</si>
  <si>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</si>
  <si>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</si>
  <si>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</si>
  <si>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</si>
  <si>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</si>
  <si>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</si>
  <si>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</si>
  <si>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[ESG, SDG, blue loan etc.]</t>
  </si>
  <si>
    <t>G.3.14.4</t>
  </si>
  <si>
    <t>link to the committed objective criteria</t>
  </si>
  <si>
    <t>[link on the issuer's website to the objective criteria the labelled pool is committed to]</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</si>
  <si>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</si>
  <si>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</si>
  <si>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</si>
  <si>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</si>
  <si>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</si>
  <si>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</si>
  <si>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</si>
  <si>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</si>
  <si>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</si>
  <si>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</si>
  <si>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</si>
  <si>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</si>
  <si>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</si>
  <si>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</si>
  <si>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</si>
  <si>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</si>
  <si>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</si>
  <si>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</si>
  <si>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</si>
  <si>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</si>
  <si>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</si>
  <si>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</si>
  <si>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</si>
  <si>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</si>
  <si>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</si>
  <si>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</si>
  <si>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</si>
  <si>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</si>
  <si>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</si>
  <si>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</si>
  <si>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</si>
  <si>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</si>
  <si>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</si>
  <si>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</si>
  <si>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</si>
  <si>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</si>
  <si>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</si>
  <si>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</si>
  <si>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</si>
  <si>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</si>
  <si>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</si>
  <si>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</si>
  <si>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Czechia</t>
  </si>
  <si>
    <t>Subsidised housing</t>
  </si>
  <si>
    <t>M.7A.13.6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</si>
  <si>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</si>
  <si>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</si>
  <si>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</si>
  <si>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</si>
  <si>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</si>
  <si>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</si>
  <si>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</si>
  <si>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</si>
  <si>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</si>
  <si>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</si>
  <si>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</si>
  <si>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</si>
  <si>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</si>
  <si>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</si>
  <si>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</si>
  <si>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</si>
  <si>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</si>
  <si>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</si>
  <si>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</si>
  <si>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</si>
  <si>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</si>
  <si>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</si>
  <si>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</si>
  <si>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</si>
  <si>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</si>
  <si>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</si>
  <si>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</si>
  <si>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</si>
  <si>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</si>
  <si>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</si>
  <si>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</si>
  <si>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</si>
  <si>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</si>
  <si>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</si>
  <si>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</si>
  <si>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</si>
  <si>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</si>
  <si>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</si>
  <si>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</si>
  <si>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</si>
  <si>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</si>
  <si>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</si>
  <si>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</si>
  <si>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</si>
  <si>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</si>
  <si>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</si>
  <si>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</si>
  <si>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</si>
  <si>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</si>
  <si>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</si>
  <si>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</si>
  <si>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</si>
  <si>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</si>
  <si>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</si>
  <si>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M.7A.17.4</t>
  </si>
  <si>
    <t>1961 - 1970</t>
  </si>
  <si>
    <t>M.7A.17.5</t>
  </si>
  <si>
    <t>1971 - 1980</t>
  </si>
  <si>
    <t>M.7A.17.6</t>
  </si>
  <si>
    <t>1981 - 1990</t>
  </si>
  <si>
    <t>M.7A.17.7</t>
  </si>
  <si>
    <t>1991 - 2000</t>
  </si>
  <si>
    <t>M.7A.17.8</t>
  </si>
  <si>
    <t>2001 - 2005</t>
  </si>
  <si>
    <t>M.7A.17.9</t>
  </si>
  <si>
    <t>M.7A.17.10</t>
  </si>
  <si>
    <t>M.7A.17.11</t>
  </si>
  <si>
    <t>OM.7A.17.1</t>
  </si>
  <si>
    <t>18. Dwelling type - optional</t>
  </si>
  <si>
    <t>House, detached or semi-detached</t>
  </si>
  <si>
    <t>Flat or Apartment</t>
  </si>
  <si>
    <t>Bungalow</t>
  </si>
  <si>
    <t>Terraced House</t>
  </si>
  <si>
    <t>Multifamily House</t>
  </si>
  <si>
    <t>Land Only</t>
  </si>
  <si>
    <t>other</t>
  </si>
  <si>
    <t>OM.7A.18.1</t>
  </si>
  <si>
    <t>19. New Residential Property - optional</t>
  </si>
  <si>
    <t>New Property</t>
  </si>
  <si>
    <t>Existing property</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</si>
  <si>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</si>
  <si>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</si>
  <si>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</si>
  <si>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</si>
  <si>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</si>
  <si>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</si>
  <si>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</si>
  <si>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</si>
  <si>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</si>
  <si>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</si>
  <si>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</si>
  <si>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</si>
  <si>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</si>
  <si>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</si>
  <si>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</si>
  <si>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</si>
  <si>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</si>
  <si>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</si>
  <si>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</si>
  <si>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</si>
  <si>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</si>
  <si>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</si>
  <si>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</si>
  <si>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</si>
  <si>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</si>
  <si>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</si>
  <si>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</si>
  <si>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</si>
  <si>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</si>
  <si>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M.7B.23.1</t>
  </si>
  <si>
    <t>M.7B.23.2</t>
  </si>
  <si>
    <t>M.7B.23.3</t>
  </si>
  <si>
    <t>M.7B.23.4</t>
  </si>
  <si>
    <t>M.7B.23.5</t>
  </si>
  <si>
    <t>M.7B.23.6</t>
  </si>
  <si>
    <t>M.7B.23.7</t>
  </si>
  <si>
    <t>M.7B.23.8</t>
  </si>
  <si>
    <t xml:space="preserve">Hospital </t>
  </si>
  <si>
    <t>M.7B.23.9</t>
  </si>
  <si>
    <t xml:space="preserve">School </t>
  </si>
  <si>
    <t>M.7B.23.10</t>
  </si>
  <si>
    <t>other RE with a social relevant purpose</t>
  </si>
  <si>
    <t>OM.7B.23.1</t>
  </si>
  <si>
    <t>o/w Cultural purposes</t>
  </si>
  <si>
    <t>OM.7B.23.2</t>
  </si>
  <si>
    <t>OM.7B.23.3</t>
  </si>
  <si>
    <t>OM.7B.23.4</t>
  </si>
  <si>
    <t>OM.7B.23.5</t>
  </si>
  <si>
    <t>OM.7B.23.6</t>
  </si>
  <si>
    <t>OM.7B.23.7</t>
  </si>
  <si>
    <t>OM.7B.23.8</t>
  </si>
  <si>
    <t>OM.7B.23.9</t>
  </si>
  <si>
    <t>Number of CRE</t>
  </si>
  <si>
    <t>% No. of CRE</t>
  </si>
  <si>
    <t>Existing Property</t>
  </si>
  <si>
    <t>OHG.4.5</t>
  </si>
  <si>
    <t>OHG.4.4</t>
  </si>
  <si>
    <t>OHG.4.3</t>
  </si>
  <si>
    <t>OHG.4.2</t>
  </si>
  <si>
    <t>OHG.4.1</t>
  </si>
  <si>
    <t>HG.4.1</t>
  </si>
  <si>
    <t>4. Glossary - Extra national and/or Issuer Items</t>
  </si>
  <si>
    <t>HG.3.3</t>
  </si>
  <si>
    <t>HG.3.2</t>
  </si>
  <si>
    <t>3. Reason for No Data</t>
  </si>
  <si>
    <t>OHG.2.12</t>
  </si>
  <si>
    <t>OHG.2.11</t>
  </si>
  <si>
    <t>OHG.2.10</t>
  </si>
  <si>
    <t>OHG.2.9</t>
  </si>
  <si>
    <t>OHG.2.8</t>
  </si>
  <si>
    <t>OHG.2.7</t>
  </si>
  <si>
    <t>OHG.2.6</t>
  </si>
  <si>
    <t>OHG.2.5</t>
  </si>
  <si>
    <t>OHG.2.4</t>
  </si>
  <si>
    <t xml:space="preserve">New Property and Existing Property </t>
  </si>
  <si>
    <t>Subsidised Housing  (definitions of affordable, social housing)</t>
  </si>
  <si>
    <t xml:space="preserve">Sustainability - strategy pursued in the cover pool </t>
  </si>
  <si>
    <t>2. Glossary - ESG items (optional)</t>
  </si>
  <si>
    <t>Index</t>
  </si>
  <si>
    <t>Bavaria</t>
  </si>
  <si>
    <t>Hesse</t>
  </si>
  <si>
    <t>Lower Saxony</t>
  </si>
  <si>
    <t>Mecklenburg-Western Pomerania</t>
  </si>
  <si>
    <t>North Rhine-Westphalia</t>
  </si>
  <si>
    <t>Rhineland-Palatinate</t>
  </si>
  <si>
    <t>Saxony</t>
  </si>
  <si>
    <t>Saxony-Anhalt</t>
  </si>
  <si>
    <t>Thuringia</t>
  </si>
  <si>
    <t>A+</t>
  </si>
  <si>
    <t>A</t>
  </si>
  <si>
    <t>B</t>
  </si>
  <si>
    <t>C</t>
  </si>
  <si>
    <t>D</t>
  </si>
  <si>
    <t>E</t>
  </si>
  <si>
    <t>F</t>
  </si>
  <si>
    <t>G</t>
  </si>
  <si>
    <t>H</t>
  </si>
  <si>
    <t>16. Average energy use intensity (kWh/m2 per year) - optional</t>
  </si>
  <si>
    <t>≤ 30</t>
  </si>
  <si>
    <t>&gt; 30 - ≤ 50</t>
  </si>
  <si>
    <t>&gt; 50 - ≤ 75</t>
  </si>
  <si>
    <t>&gt; 75 - ≤ 100</t>
  </si>
  <si>
    <t>&gt; 100 - ≤ 130</t>
  </si>
  <si>
    <t>&gt; 130 - ≤ 160</t>
  </si>
  <si>
    <t>&gt; 160 - ≤ 200</t>
  </si>
  <si>
    <t>&gt; 200 - ≤ 250</t>
  </si>
  <si>
    <t>&gt; 250</t>
  </si>
  <si>
    <t>1946 - 1960</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</si>
  <si>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</si>
  <si>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</si>
  <si>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</si>
  <si>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</si>
  <si>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</si>
  <si>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</si>
  <si>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</si>
  <si>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</si>
  <si>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</si>
  <si>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</si>
  <si>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</si>
  <si>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</si>
  <si>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</si>
  <si>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</si>
  <si>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</si>
  <si>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</si>
  <si>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</si>
  <si>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</si>
  <si>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</si>
  <si>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</si>
  <si>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</si>
  <si>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</si>
  <si>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</si>
  <si>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</si>
  <si>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</si>
  <si>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</si>
  <si>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</si>
  <si>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</si>
  <si>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</si>
  <si>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</si>
  <si>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</si>
  <si>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</si>
  <si>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</si>
  <si>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</si>
  <si>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</si>
  <si>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</si>
  <si>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</si>
  <si>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</si>
  <si>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</si>
  <si>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</si>
  <si>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</si>
  <si>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</si>
  <si>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</si>
  <si>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</si>
  <si>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</si>
  <si>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</si>
  <si>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</si>
  <si>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</si>
  <si>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</si>
  <si>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</si>
  <si>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</si>
  <si>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</si>
  <si>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</si>
  <si>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</si>
  <si>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</si>
  <si>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</si>
  <si>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</si>
  <si>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</si>
  <si>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</si>
  <si>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</si>
  <si>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</si>
  <si>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</si>
  <si>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</si>
  <si>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</si>
  <si>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</si>
  <si>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</si>
  <si>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</si>
  <si>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</si>
  <si>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</si>
  <si>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</si>
  <si>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</si>
  <si>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</si>
  <si>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</si>
  <si>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</si>
  <si>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</si>
  <si>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</si>
  <si>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</si>
  <si>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</si>
  <si>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</si>
  <si>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</si>
  <si>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23. Loan to Value (LTV) Information - INDEXED</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</si>
  <si>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</si>
  <si>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</si>
  <si>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</si>
  <si>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</si>
  <si>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</si>
  <si>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</si>
  <si>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</si>
  <si>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</si>
  <si>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</si>
  <si>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</si>
  <si>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</si>
  <si>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</si>
  <si>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</si>
  <si>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</si>
  <si>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</si>
  <si>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</si>
  <si>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</si>
  <si>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</si>
  <si>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</si>
  <si>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</si>
  <si>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</si>
  <si>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</si>
  <si>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</si>
  <si>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</si>
  <si>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</si>
  <si>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</si>
  <si>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</si>
  <si>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</si>
  <si>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</si>
  <si>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M.7B.25.1</t>
  </si>
  <si>
    <t>M.7B.25.2</t>
  </si>
  <si>
    <t>M.7B.25.3</t>
  </si>
  <si>
    <t>M.7B.25.4</t>
  </si>
  <si>
    <t>M.7B.25.5</t>
  </si>
  <si>
    <t>M.7B.25.6</t>
  </si>
  <si>
    <t>M.7B.25.7</t>
  </si>
  <si>
    <t>M.7B.25.8</t>
  </si>
  <si>
    <t>M.7B.25.9</t>
  </si>
  <si>
    <t>M.7B.25.10</t>
  </si>
  <si>
    <t>Assets in countries without EPC levels for CRE</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</si>
  <si>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</si>
  <si>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</si>
  <si>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</si>
  <si>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</si>
  <si>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</si>
  <si>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</si>
  <si>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</si>
  <si>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</si>
  <si>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</si>
  <si>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</si>
  <si>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</si>
  <si>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</si>
  <si>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</si>
  <si>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</si>
  <si>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[&lt; 95 kWh/m²] Retail</t>
  </si>
  <si>
    <t>M.7B.26.2</t>
  </si>
  <si>
    <t>[&lt; 135 kWh/m²] Office</t>
  </si>
  <si>
    <t>M.7B.26.3</t>
  </si>
  <si>
    <t>[&lt; 105 kWh/m²] Hotel/Tourism</t>
  </si>
  <si>
    <t>M.7B.26.4</t>
  </si>
  <si>
    <t>[&lt; 70 kWh/m²] Shopping malls</t>
  </si>
  <si>
    <t>M.7B.26.5</t>
  </si>
  <si>
    <t>[&lt; 110 kWh/m²] Industry</t>
  </si>
  <si>
    <t>M.7B.26.6</t>
  </si>
  <si>
    <t>[&lt; 110 kWh/m²] Agriculture</t>
  </si>
  <si>
    <t>M.7B.26.7</t>
  </si>
  <si>
    <t>[&lt; 95 kWh/m²] Other commercially used</t>
  </si>
  <si>
    <t>M.7B.26.8</t>
  </si>
  <si>
    <t>M.7B.26.9</t>
  </si>
  <si>
    <t>M.7B.26.10</t>
  </si>
  <si>
    <t>[&lt; 135 kWh/m²] other RE with a social relevant purpose</t>
  </si>
  <si>
    <t>M.7B.26.11</t>
  </si>
  <si>
    <t>[&lt; 110 kWh/m²] Land</t>
  </si>
  <si>
    <t>M.7B.26.12</t>
  </si>
  <si>
    <t>[&lt; 110 kWh/m²] Property developers / Bulding under construction</t>
  </si>
  <si>
    <t>M.7B.26.13</t>
  </si>
  <si>
    <t>M.7B.26.14</t>
  </si>
  <si>
    <t>Top 15 % approach</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</si>
  <si>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</si>
  <si>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</si>
  <si>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</si>
  <si>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</si>
  <si>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</si>
  <si>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</si>
  <si>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</si>
  <si>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</si>
  <si>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</si>
  <si>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</si>
  <si>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</si>
  <si>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</si>
  <si>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</si>
  <si>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</si>
  <si>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</si>
  <si>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</si>
  <si>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</si>
  <si>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</si>
  <si>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</si>
  <si>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</si>
  <si>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OM.7B.27.1</t>
  </si>
  <si>
    <t>28. New Commercial Property - optional</t>
  </si>
  <si>
    <t>M.7B.28.1</t>
  </si>
  <si>
    <t>M.7B.28.2</t>
  </si>
  <si>
    <t>M.7B.28.3</t>
  </si>
  <si>
    <t>M.7B.28.4</t>
  </si>
  <si>
    <t>M.7B.28.5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</si>
  <si>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</si>
  <si>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</si>
  <si>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</si>
  <si>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</si>
  <si>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</si>
  <si>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</si>
  <si>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</si>
  <si>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</si>
  <si>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</si>
  <si>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</si>
  <si>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</si>
  <si>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</si>
  <si>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</si>
  <si>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</si>
  <si>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</si>
  <si>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</si>
  <si>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</si>
  <si>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</si>
  <si>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</si>
  <si>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OHG.1.6</t>
  </si>
  <si>
    <t>OHG.1.7</t>
  </si>
  <si>
    <t>2023 Version</t>
  </si>
  <si>
    <t>HTT 2023</t>
  </si>
  <si>
    <t>4. Compliance Art 14 CBD Check Table</t>
  </si>
  <si>
    <t>Basel Compliance, subject to national jursdiction (Y/N)</t>
  </si>
  <si>
    <t>CBD Compliance</t>
  </si>
  <si>
    <t>N</t>
  </si>
  <si>
    <t>Non-EEA, Art 14 CBD compliant</t>
  </si>
  <si>
    <t>Statutory</t>
  </si>
  <si>
    <t>Voluntary</t>
  </si>
  <si>
    <t>Contractual</t>
  </si>
  <si>
    <t>ISK</t>
  </si>
  <si>
    <t>G.3.6.19</t>
  </si>
  <si>
    <t>G.3.7.19</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</si>
  <si>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</si>
  <si>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</si>
  <si>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</si>
  <si>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</si>
  <si>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</si>
  <si>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</si>
  <si>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</si>
  <si>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</si>
  <si>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</si>
  <si>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link to Glossary HG.1.15</t>
  </si>
  <si>
    <t xml:space="preserve">            (d)        Interest rate risk - cover pool:</t>
  </si>
  <si>
    <t>(d)        Currency risk - cover pool:</t>
  </si>
  <si>
    <t xml:space="preserve">          (d)         Interest rate risk - covered bond:</t>
  </si>
  <si>
    <t>(d)        Currency risk - covered bond:</t>
  </si>
  <si>
    <t xml:space="preserve">            (d)        Liquidity Risk - primary assets cover pool:</t>
  </si>
  <si>
    <t>liquidity buffer</t>
  </si>
  <si>
    <t>(d)        Credit Risk:</t>
  </si>
  <si>
    <t>215 LTV Residential Mortgage</t>
  </si>
  <si>
    <t>441 LTV Commercial Mortgage</t>
  </si>
  <si>
    <t>extendable maturity</t>
  </si>
  <si>
    <t>G.4.1.14</t>
  </si>
  <si>
    <t>(d)        Market Risk:</t>
  </si>
  <si>
    <t>230 Derivatives and Swaps</t>
  </si>
  <si>
    <t>liquidity buffer &amp; extendable maturity</t>
  </si>
  <si>
    <t>G.4.1.15</t>
  </si>
  <si>
    <t>(d)        Hedging Strategy</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</si>
  <si>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</si>
  <si>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</si>
  <si>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</si>
  <si>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</si>
  <si>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</si>
  <si>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</si>
  <si>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</si>
  <si>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</si>
  <si>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</si>
  <si>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</si>
  <si>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</si>
  <si>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Exposure to credit institute credit quality step 1</t>
  </si>
  <si>
    <t>G.5.1.2</t>
  </si>
  <si>
    <t>Exposure to credit institute credit quality step 2</t>
  </si>
  <si>
    <t>G.5.1.3</t>
  </si>
  <si>
    <t>Exposure to credit institute credit quality step 3</t>
  </si>
  <si>
    <t>https://coveredbondlabel.com/issuer/129-munchener-hypothekenbank-eg</t>
  </si>
  <si>
    <t>M.7.9.2</t>
  </si>
  <si>
    <t>Defaulted Loans pursuant Art 178 CRR</t>
  </si>
  <si>
    <t>% Residential Loans:</t>
  </si>
  <si>
    <t>Up to 300,000 Euros</t>
  </si>
  <si>
    <t>More than 300,000 Euros up to 1 mn. Euros</t>
  </si>
  <si>
    <t>More than 1 mn. Euros up to 10 mn. Euros</t>
  </si>
  <si>
    <t>More than 10 mn. Euros</t>
  </si>
  <si>
    <t>2006 - 2010</t>
  </si>
  <si>
    <t>2011 - 2015</t>
  </si>
  <si>
    <t>2016 - 2020</t>
  </si>
  <si>
    <t>M.7A.17.12</t>
  </si>
  <si>
    <t>2021 and onwards</t>
  </si>
  <si>
    <t>M.7A.17.13</t>
  </si>
  <si>
    <t>M.7A.17.14</t>
  </si>
  <si>
    <t>OM.7A.17.2</t>
  </si>
  <si>
    <t>OM.7A.17.3</t>
  </si>
  <si>
    <t>OM.7A.17.4</t>
  </si>
  <si>
    <t>OM.7A.17.5</t>
  </si>
  <si>
    <t>OM.7A.17.6</t>
  </si>
  <si>
    <t>OM.7A.17.7</t>
  </si>
  <si>
    <t>OM.7A.17.8</t>
  </si>
  <si>
    <t>OM.7A.17.9</t>
  </si>
  <si>
    <t>OM.7A.17.10</t>
  </si>
  <si>
    <t>20. CO2 emission - by dwelling type - as per national availability</t>
  </si>
  <si>
    <t>Ton CO2 (per year)</t>
  </si>
  <si>
    <t>Ton CO2 (per year) (LTV adjusted)</t>
  </si>
  <si>
    <t>kg CO2/m2 (per year)</t>
  </si>
  <si>
    <t>Weighted Average</t>
  </si>
  <si>
    <t>[&lt; 250 kWh/m²] Hospital</t>
  </si>
  <si>
    <t>[&lt; 105 kWh/m²] School</t>
  </si>
  <si>
    <t>Top category sustainability certificate</t>
  </si>
  <si>
    <t>M.7B.27.12</t>
  </si>
  <si>
    <t>M.7B.27.13</t>
  </si>
  <si>
    <t>M.7B.27.14</t>
  </si>
  <si>
    <t>OM.7B.27.2</t>
  </si>
  <si>
    <t>OM.7B.27.3</t>
  </si>
  <si>
    <t>OM.7B.27.4</t>
  </si>
  <si>
    <t>OM.7B.27.5</t>
  </si>
  <si>
    <t>OM.7B.27.6</t>
  </si>
  <si>
    <t>OM.7B.27.7</t>
  </si>
  <si>
    <t>OM.7B.27.8</t>
  </si>
  <si>
    <t>OM.7B.27.9</t>
  </si>
  <si>
    <t>OM.7B.27.10</t>
  </si>
  <si>
    <t>29. CO2 emission related to CRE - as per national availability</t>
  </si>
  <si>
    <t>Ton CO2 (LTV adjusted) (per year)</t>
  </si>
  <si>
    <t>Hospital</t>
  </si>
  <si>
    <t>School</t>
  </si>
  <si>
    <t>Other RE with a social relevant purpose</t>
  </si>
  <si>
    <t>OC Calculation: Statutory</t>
  </si>
  <si>
    <t>Statutory Overcollateralisation is the overcollateralisation percentage required to be provided by each Issuer and included/disclosed in the national covered bond framework. Nominal value: sum of the nominal statutory OC pursuant to § 4 (2) Pfandbriefgesetz and the nominal value of the net present value statutory OC pursuant to § 4 (1) Pfandbriefgesetz.</t>
  </si>
  <si>
    <t>OC Calculation: Contractual</t>
  </si>
  <si>
    <t xml:space="preserve">Contractual Overcollateralisation is the overcollateralisation percentage each Issuer has contractually agreed to maintain pursuant to the covered bond programme documents. </t>
  </si>
  <si>
    <t>OC Calculation: Voluntary</t>
  </si>
  <si>
    <t>Voluntary Overcollateralisation is the difference (if positive) between the actual overcollateralisation provided by an Issuer and the higher of the contractual and statutory overcollateralisation.</t>
  </si>
  <si>
    <t>Maturity Extention Triggers</t>
  </si>
  <si>
    <t>The extension of the maturity is necessary in order to avoid the imminent insolvency of the Pfandbrief bank with limited business activity, the Pfandbrief bank with limited business activity is not overindebted and there is reason to believe that the Pfandbrief bank with limited business activity will be able to meet its liabilities then due after the expiry of the maximum possible extension date, taking into account further possibilities for extension. See also, in addition, section 30 para 2b Pfandbrief Act (https://atvdp.de/9l).</t>
  </si>
  <si>
    <t>HG.1.14</t>
  </si>
  <si>
    <t>HG.1.15</t>
  </si>
  <si>
    <t>Valuation Method</t>
  </si>
  <si>
    <t>Mortgage lending value (https://atvdp.de/mlv)</t>
  </si>
  <si>
    <t xml:space="preserve">Tabs B1 and F1 - section 24
Since in Germany and some other countries no EPC scale for CRE is actually provided, the data for these assets are placed under "Assets in countries without EPC levels for CRE". For assets in countries (outside Germany) that provide an EPC scale for CRE, the data are placed along the A+ to H scale.
Tabs B1 and F1 - section 25
There are actually no uniform thresholds for CRE with regard to energy efficiency within the EU. In this respect, informations can only be provided depending on object types. The maximum values [kWh/m²] are comparative  values  published  by  the  German  Federal  Ministry  for  Economic  Affairs   and   Energy   and   the   German   Ministry   for   the   Environment,   Nature   Conservation, Building and Nuclear Safety on 7 April 2015 (https://enev-online.com/enev_praxishilfen/enev_2014_energieausweis_energieverbrauchswerte_vergleichswerte_nichtwohnbestand_bekanntmachung_15.04.07.pdf). Specifications for CRE assets are to be made either depending on the object types and maximum values, according to top category sustainability certificates or the top 15% approach. Double placement of assets within these three approaches is not permitted. In HTT-tab B1 and HDT-tab A1 in section 25 the "Total" refers to 100% of all assets (ESG and non-ESG) in the cover pool. Therefore all non-ESG assets are placed under "Others".  In HTT-tab F1 and HDT-tab B1 in section 25 the "Total" refers to 100% of all ESG-assets in the cover pool. </t>
  </si>
  <si>
    <t>v</t>
  </si>
  <si>
    <t>Reporting Date: 30/09/2023</t>
  </si>
  <si>
    <t>Cut-off Date: 30/09/2023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</si>
</sst>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
    <numFmt numFmtId="167" formatCode="0.0"/>
  </numFmts>
  <fonts count="42" x14ac:knownFonts="1">
    <font>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b/>
      <sz val="24"/>
      <color theme="1"/>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sz val="10"/>
      <color theme="1"/>
      <name val="Arial"/>
      <family val="2"/>
    </font>
    <font>
      <sz val="10"/>
      <name val="Arial"/>
      <family val="2"/>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b/>
      <sz val="24"/>
      <color theme="9" tint="-0.249977111117893"/>
      <name val="Calibri"/>
      <family val="2"/>
      <scheme val="minor"/>
    </font>
    <font>
      <b/>
      <u/>
      <sz val="11"/>
      <color theme="0"/>
      <name val="Calibri"/>
      <family val="2"/>
      <scheme val="minor"/>
    </font>
    <font>
      <sz val="11"/>
      <color theme="6" tint="-0.249977111117893"/>
      <name val="Calibri"/>
      <family val="2"/>
      <scheme val="minor"/>
    </font>
    <font>
      <i/>
      <sz val="9"/>
      <name val="Calibri"/>
      <family val="2"/>
      <scheme val="minor"/>
    </font>
    <font>
      <i/>
      <u/>
      <sz val="9"/>
      <name val="Calibri"/>
      <family val="2"/>
      <scheme val="minor"/>
    </font>
    <font>
      <i/>
      <sz val="11"/>
      <color theme="1"/>
      <name val="Calibri"/>
      <family val="2"/>
      <scheme val="minor"/>
    </font>
    <font>
      <b/>
      <sz val="10"/>
      <color theme="1"/>
      <name val="Calibri"/>
      <family val="2"/>
      <scheme val="minor"/>
    </font>
    <font>
      <b/>
      <u/>
      <sz val="11"/>
      <color theme="1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0"/>
      <color theme="1"/>
      <name val="Calibri"/>
      <family val="2"/>
      <scheme val="minor"/>
    </font>
    <font>
      <b/>
      <sz val="16"/>
      <color theme="1"/>
      <name val="Calibri"/>
      <family val="2"/>
      <scheme val="minor"/>
    </font>
    <font>
      <b/>
      <sz val="10"/>
      <name val="Calibri"/>
      <family val="2"/>
      <scheme val="minor"/>
    </font>
    <font>
      <sz val="10"/>
      <name val="Calibri"/>
      <family val="2"/>
      <scheme val="minor"/>
    </font>
    <font>
      <sz val="8"/>
      <name val="Calibri"/>
      <family val="2"/>
      <scheme val="minor"/>
    </font>
  </fonts>
  <fills count="8">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668FA0"/>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11">
    <xf numFmtId="0" fontId="0" fillId="0" borderId="0"/>
    <xf numFmtId="9" fontId="3" fillId="0" borderId="0" applyFont="0" applyFill="0" applyBorder="0" applyAlignment="0" applyProtection="0"/>
    <xf numFmtId="0" fontId="6" fillId="0" borderId="0" applyNumberFormat="0" applyFill="0" applyBorder="0" applyAlignment="0" applyProtection="0"/>
    <xf numFmtId="164" fontId="3" fillId="0" borderId="0" applyFont="0" applyFill="0" applyBorder="0" applyAlignment="0" applyProtection="0"/>
    <xf numFmtId="0" fontId="14" fillId="0" borderId="0"/>
    <xf numFmtId="0" fontId="14" fillId="0" borderId="0"/>
    <xf numFmtId="0" fontId="14" fillId="0" borderId="0"/>
    <xf numFmtId="0" fontId="25" fillId="0" borderId="0"/>
    <xf numFmtId="0" fontId="14" fillId="0" borderId="0">
      <alignment horizontal="left" wrapText="1"/>
    </xf>
    <xf numFmtId="0" fontId="6" fillId="0" borderId="0"/>
    <xf numFmtId="9" fontId="3" fillId="0" borderId="0"/>
  </cellStyleXfs>
  <cellXfs count="172">
    <xf numFmtId="0" fontId="0" fillId="0" borderId="0" xfId="0"/>
    <xf numFmtId="0" fontId="0" fillId="0" borderId="0" xfId="0" applyAlignment="1">
      <alignment horizontal="center"/>
    </xf>
    <xf numFmtId="0" fontId="0" fillId="0" borderId="0" xfId="0" applyFont="1"/>
    <xf numFmtId="0" fontId="5" fillId="0" borderId="0" xfId="0" applyFont="1" applyBorder="1" applyAlignment="1">
      <alignment horizontal="left" vertical="center"/>
    </xf>
    <xf numFmtId="0" fontId="16" fillId="0" borderId="0" xfId="0" applyFont="1" applyAlignment="1">
      <alignment horizontal="center" vertical="center"/>
    </xf>
    <xf numFmtId="0" fontId="17" fillId="0" borderId="0" xfId="0" applyFont="1" applyAlignment="1">
      <alignment vertical="center" wrapText="1"/>
    </xf>
    <xf numFmtId="0" fontId="18" fillId="0" borderId="0" xfId="0" applyFont="1" applyAlignment="1">
      <alignment horizontal="left" vertical="center" wrapText="1"/>
    </xf>
    <xf numFmtId="0" fontId="19" fillId="0" borderId="0" xfId="0" applyFont="1" applyAlignment="1">
      <alignment wrapText="1"/>
    </xf>
    <xf numFmtId="0" fontId="17" fillId="0" borderId="0" xfId="0" applyFont="1" applyAlignment="1">
      <alignment horizontal="left" vertical="center" wrapText="1"/>
    </xf>
    <xf numFmtId="0" fontId="21" fillId="0" borderId="0" xfId="0" applyFont="1" applyAlignment="1">
      <alignment vertical="center" wrapText="1"/>
    </xf>
    <xf numFmtId="0" fontId="22" fillId="0" borderId="0" xfId="0" applyFont="1" applyAlignment="1">
      <alignment horizontal="left" vertical="center" wrapText="1"/>
    </xf>
    <xf numFmtId="0" fontId="22" fillId="0" borderId="0" xfId="0" applyFont="1" applyAlignment="1">
      <alignment wrapText="1"/>
    </xf>
    <xf numFmtId="0" fontId="19" fillId="0" borderId="0" xfId="0" applyFont="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9" fillId="0" borderId="0" xfId="0" applyFont="1" applyFill="1" applyAlignment="1">
      <alignment wrapText="1"/>
    </xf>
    <xf numFmtId="0" fontId="22" fillId="0" borderId="0" xfId="0" applyFont="1" applyFill="1" applyAlignment="1">
      <alignment wrapText="1"/>
    </xf>
    <xf numFmtId="165" fontId="1" fillId="0" borderId="0" xfId="1" applyNumberFormat="1" applyFont="1" applyFill="1" applyBorder="1" applyAlignment="1">
      <alignment horizontal="center" vertical="center" wrapText="1"/>
    </xf>
    <xf numFmtId="0" fontId="1" fillId="0" borderId="0" xfId="0" quotePrefix="1" applyFont="1" applyAlignment="1">
      <alignment horizontal="center" vertical="center" wrapText="1"/>
    </xf>
    <xf numFmtId="0" fontId="1" fillId="0" borderId="0" xfId="0" applyFont="1" applyAlignment="1">
      <alignment horizontal="center" vertical="center" wrapText="1"/>
    </xf>
    <xf numFmtId="0" fontId="10" fillId="0" borderId="0" xfId="0" applyFont="1" applyAlignment="1">
      <alignment horizontal="center" vertical="center" wrapText="1"/>
    </xf>
    <xf numFmtId="0" fontId="0" fillId="0" borderId="0" xfId="0" applyAlignment="1">
      <alignment horizontal="center" vertical="center" wrapText="1"/>
    </xf>
    <xf numFmtId="166" fontId="1" fillId="0" borderId="0" xfId="0" applyNumberFormat="1" applyFont="1" applyAlignment="1">
      <alignment horizontal="center" vertical="center" wrapText="1"/>
    </xf>
    <xf numFmtId="3" fontId="1" fillId="0" borderId="0" xfId="0" applyNumberFormat="1" applyFont="1" applyAlignment="1">
      <alignment horizontal="center" vertical="center" wrapText="1"/>
    </xf>
    <xf numFmtId="165" fontId="1" fillId="0" borderId="0" xfId="0" quotePrefix="1" applyNumberFormat="1" applyFont="1" applyAlignment="1">
      <alignment horizontal="center" vertical="center" wrapText="1"/>
    </xf>
    <xf numFmtId="0" fontId="35" fillId="0" borderId="1" xfId="0" applyFont="1" applyBorder="1"/>
    <xf numFmtId="0" fontId="35" fillId="0" borderId="2" xfId="0" applyFont="1" applyBorder="1"/>
    <xf numFmtId="0" fontId="35" fillId="0" borderId="3" xfId="0" applyFont="1" applyBorder="1"/>
    <xf numFmtId="0" fontId="35" fillId="0" borderId="4" xfId="0" applyFont="1" applyBorder="1"/>
    <xf numFmtId="0" fontId="35" fillId="0" borderId="0" xfId="0" applyFont="1" applyBorder="1"/>
    <xf numFmtId="0" fontId="35" fillId="0" borderId="5" xfId="0" applyFont="1" applyBorder="1"/>
    <xf numFmtId="0" fontId="36" fillId="0" borderId="0" xfId="0" applyFont="1" applyBorder="1" applyAlignment="1">
      <alignment horizontal="center"/>
    </xf>
    <xf numFmtId="0" fontId="5" fillId="0" borderId="0" xfId="0" applyFont="1" applyBorder="1" applyAlignment="1">
      <alignment horizontal="center" vertical="center"/>
    </xf>
    <xf numFmtId="0" fontId="37" fillId="0" borderId="0" xfId="0" applyFont="1" applyBorder="1" applyAlignment="1">
      <alignment horizontal="center" vertical="center"/>
    </xf>
    <xf numFmtId="0" fontId="38" fillId="0" borderId="0" xfId="0" applyFont="1" applyBorder="1" applyAlignment="1">
      <alignment horizontal="center" vertical="center"/>
    </xf>
    <xf numFmtId="0" fontId="39" fillId="0" borderId="0" xfId="0" applyFont="1" applyBorder="1" applyAlignment="1">
      <alignment horizontal="center"/>
    </xf>
    <xf numFmtId="0" fontId="40" fillId="0" borderId="0" xfId="0" applyFont="1" applyBorder="1"/>
    <xf numFmtId="0" fontId="0" fillId="0" borderId="0" xfId="0" applyFont="1" applyAlignment="1"/>
    <xf numFmtId="0" fontId="34" fillId="0" borderId="0" xfId="2" applyFont="1" applyAlignment="1"/>
    <xf numFmtId="0" fontId="35" fillId="0" borderId="6" xfId="0" applyFont="1" applyBorder="1"/>
    <xf numFmtId="0" fontId="35" fillId="0" borderId="7" xfId="0" applyFont="1" applyBorder="1"/>
    <xf numFmtId="0" fontId="35" fillId="0" borderId="8" xfId="0" applyFont="1" applyBorder="1"/>
    <xf numFmtId="0" fontId="6" fillId="0" borderId="0" xfId="2" applyFill="1" applyBorder="1" applyAlignment="1" applyProtection="1">
      <alignment horizontal="center" vertical="center" wrapText="1"/>
    </xf>
    <xf numFmtId="0" fontId="5" fillId="0" borderId="0" xfId="0" applyFont="1" applyAlignment="1">
      <alignment horizontal="left" vertical="center"/>
    </xf>
    <xf numFmtId="0" fontId="5" fillId="0" borderId="0" xfId="0" applyFont="1" applyAlignment="1" applyProtection="1">
      <alignment horizontal="left" vertical="center"/>
      <protection locked="0"/>
    </xf>
    <xf numFmtId="0" fontId="0" fillId="0" borderId="0" xfId="0" applyAlignment="1" applyProtection="1">
      <alignment horizontal="center" vertical="center" wrapText="1"/>
      <protection locked="0"/>
    </xf>
    <xf numFmtId="0" fontId="26" fillId="0" borderId="0" xfId="0" applyFont="1" applyAlignment="1" applyProtection="1">
      <alignment horizontal="center" vertical="center"/>
      <protection locked="0"/>
    </xf>
    <xf numFmtId="0" fontId="0" fillId="0" borderId="0" xfId="0" applyProtection="1">
      <protection locked="0"/>
    </xf>
    <xf numFmtId="0" fontId="13" fillId="0" borderId="0" xfId="0" applyFont="1" applyAlignment="1">
      <alignment horizontal="center" vertical="center" wrapText="1"/>
    </xf>
    <xf numFmtId="0" fontId="0" fillId="0" borderId="9" xfId="0" applyBorder="1" applyAlignment="1" applyProtection="1">
      <alignment horizontal="center" vertical="center" wrapText="1"/>
      <protection locked="0"/>
    </xf>
    <xf numFmtId="0" fontId="7" fillId="0" borderId="0" xfId="0" applyFont="1" applyAlignment="1">
      <alignment vertical="center" wrapText="1"/>
    </xf>
    <xf numFmtId="0" fontId="7" fillId="3" borderId="0" xfId="0" applyFont="1" applyFill="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7" fillId="0" borderId="0" xfId="0" applyFont="1" applyAlignment="1" applyProtection="1">
      <alignment vertical="center" wrapText="1"/>
      <protection locked="0"/>
    </xf>
    <xf numFmtId="0" fontId="7" fillId="0" borderId="0" xfId="0" applyFont="1" applyAlignment="1">
      <alignment horizontal="center" vertical="center" wrapText="1"/>
    </xf>
    <xf numFmtId="0" fontId="7" fillId="2" borderId="11" xfId="0" applyFont="1" applyFill="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0" fontId="6" fillId="0" borderId="12" xfId="9" quotePrefix="1" applyBorder="1" applyAlignment="1" applyProtection="1">
      <alignment horizontal="center" vertical="center" wrapText="1"/>
      <protection locked="0"/>
    </xf>
    <xf numFmtId="0" fontId="6" fillId="0" borderId="12" xfId="9"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6" fillId="0" borderId="13" xfId="9" quotePrefix="1" applyBorder="1" applyAlignment="1" applyProtection="1">
      <alignment horizontal="center" vertical="center" wrapText="1"/>
      <protection locked="0"/>
    </xf>
    <xf numFmtId="0" fontId="6" fillId="0" borderId="0" xfId="9" quotePrefix="1" applyAlignment="1" applyProtection="1">
      <alignment horizontal="center" vertical="center" wrapText="1"/>
      <protection locked="0"/>
    </xf>
    <xf numFmtId="0" fontId="7" fillId="2" borderId="0" xfId="0" applyFont="1" applyFill="1" applyAlignment="1">
      <alignment horizontal="center" vertical="center" wrapText="1"/>
    </xf>
    <xf numFmtId="0" fontId="7" fillId="2" borderId="0" xfId="0" applyFont="1" applyFill="1" applyAlignment="1" applyProtection="1">
      <alignment horizontal="center" vertical="center" wrapText="1"/>
      <protection locked="0"/>
    </xf>
    <xf numFmtId="0" fontId="10" fillId="2" borderId="0" xfId="0" applyFont="1" applyFill="1" applyAlignment="1" applyProtection="1">
      <alignment horizontal="center" vertical="center" wrapText="1"/>
      <protection locked="0"/>
    </xf>
    <xf numFmtId="0" fontId="0" fillId="2" borderId="0" xfId="0" applyFill="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166" fontId="1" fillId="0" borderId="0" xfId="0" applyNumberFormat="1" applyFont="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0" fontId="10" fillId="2" borderId="0" xfId="0" applyFont="1" applyFill="1" applyAlignment="1">
      <alignment horizontal="center" vertical="center" wrapText="1"/>
    </xf>
    <xf numFmtId="0" fontId="33" fillId="0" borderId="0" xfId="9" quotePrefix="1" applyFont="1" applyAlignment="1" applyProtection="1">
      <alignment horizontal="center" vertical="center" wrapText="1"/>
      <protection locked="0"/>
    </xf>
    <xf numFmtId="0" fontId="1" fillId="0" borderId="0" xfId="0" quotePrefix="1" applyFont="1" applyAlignment="1" applyProtection="1">
      <alignment horizontal="center" vertical="center" wrapText="1"/>
      <protection locked="0"/>
    </xf>
    <xf numFmtId="0" fontId="33" fillId="0" borderId="0" xfId="9" applyFont="1" applyAlignment="1" applyProtection="1">
      <alignment horizontal="center" vertical="center" wrapText="1"/>
      <protection locked="0"/>
    </xf>
    <xf numFmtId="0" fontId="11" fillId="0" borderId="0" xfId="0" quotePrefix="1" applyFont="1" applyAlignment="1" applyProtection="1">
      <alignment horizontal="center" vertical="center" wrapText="1"/>
      <protection locked="0"/>
    </xf>
    <xf numFmtId="0" fontId="11" fillId="5" borderId="0" xfId="0" applyFont="1" applyFill="1" applyAlignment="1">
      <alignment horizontal="center" vertical="center" wrapText="1"/>
    </xf>
    <xf numFmtId="0" fontId="9" fillId="5" borderId="0" xfId="0" quotePrefix="1" applyFont="1" applyFill="1" applyAlignment="1" applyProtection="1">
      <alignment horizontal="center" vertical="center" wrapText="1"/>
      <protection locked="0"/>
    </xf>
    <xf numFmtId="0" fontId="11" fillId="5" borderId="0" xfId="0" applyFont="1" applyFill="1" applyAlignment="1" applyProtection="1">
      <alignment horizontal="center" vertical="center" wrapText="1"/>
      <protection locked="0"/>
    </xf>
    <xf numFmtId="0" fontId="10" fillId="5" borderId="0" xfId="0" applyFont="1" applyFill="1" applyAlignment="1" applyProtection="1">
      <alignment horizontal="center" vertical="center" wrapText="1"/>
      <protection locked="0"/>
    </xf>
    <xf numFmtId="0" fontId="2" fillId="5" borderId="0" xfId="0" applyFont="1" applyFill="1" applyAlignment="1" applyProtection="1">
      <alignment horizontal="center" vertical="center" wrapText="1"/>
      <protection locked="0"/>
    </xf>
    <xf numFmtId="0" fontId="12" fillId="0" borderId="0" xfId="0" quotePrefix="1" applyFont="1" applyAlignment="1" applyProtection="1">
      <alignment horizontal="center" vertical="center" wrapText="1"/>
      <protection locked="0"/>
    </xf>
    <xf numFmtId="10" fontId="1" fillId="0" borderId="0" xfId="0" applyNumberFormat="1" applyFont="1" applyAlignment="1" applyProtection="1">
      <alignment horizontal="center" vertical="center" wrapText="1"/>
      <protection locked="0"/>
    </xf>
    <xf numFmtId="10" fontId="1" fillId="0" borderId="0" xfId="10" applyNumberFormat="1" applyFont="1" applyAlignment="1" applyProtection="1">
      <alignment horizontal="center" vertical="center" wrapText="1"/>
      <protection locked="0"/>
    </xf>
    <xf numFmtId="165" fontId="1" fillId="0" borderId="0" xfId="10" applyNumberFormat="1" applyFont="1" applyAlignment="1" applyProtection="1">
      <alignment horizontal="center" vertical="center" wrapText="1"/>
      <protection locked="0"/>
    </xf>
    <xf numFmtId="9" fontId="1" fillId="0" borderId="0" xfId="10" applyFont="1" applyAlignment="1" applyProtection="1">
      <alignment horizontal="center" vertical="center" wrapText="1"/>
      <protection locked="0"/>
    </xf>
    <xf numFmtId="3" fontId="1" fillId="0" borderId="0" xfId="0" quotePrefix="1" applyNumberFormat="1" applyFont="1" applyAlignment="1" applyProtection="1">
      <alignment horizontal="center" vertical="center" wrapText="1"/>
      <protection locked="0"/>
    </xf>
    <xf numFmtId="165" fontId="1" fillId="0" borderId="0" xfId="0" quotePrefix="1" applyNumberFormat="1" applyFont="1" applyAlignment="1" applyProtection="1">
      <alignment horizontal="center" vertical="center" wrapText="1"/>
      <protection locked="0"/>
    </xf>
    <xf numFmtId="10" fontId="1" fillId="0" borderId="0" xfId="0" quotePrefix="1" applyNumberFormat="1" applyFont="1" applyAlignment="1" applyProtection="1">
      <alignment horizontal="center" vertical="center" wrapText="1"/>
      <protection locked="0"/>
    </xf>
    <xf numFmtId="0" fontId="1" fillId="0" borderId="0" xfId="0" quotePrefix="1" applyFont="1" applyAlignment="1" applyProtection="1">
      <alignment horizontal="right" vertical="center" wrapText="1"/>
      <protection locked="0"/>
    </xf>
    <xf numFmtId="166" fontId="1" fillId="0" borderId="0" xfId="0" quotePrefix="1" applyNumberFormat="1" applyFont="1" applyAlignment="1" applyProtection="1">
      <alignment horizontal="center" vertical="center" wrapText="1"/>
      <protection locked="0"/>
    </xf>
    <xf numFmtId="165" fontId="1" fillId="0" borderId="0" xfId="10" quotePrefix="1" applyNumberFormat="1" applyFont="1" applyAlignment="1" applyProtection="1">
      <alignment horizontal="center" vertical="center" wrapText="1"/>
      <protection locked="0"/>
    </xf>
    <xf numFmtId="0" fontId="12" fillId="0" borderId="0" xfId="0" applyFont="1" applyAlignment="1" applyProtection="1">
      <alignment horizontal="right" vertical="center" wrapText="1"/>
      <protection locked="0"/>
    </xf>
    <xf numFmtId="166" fontId="13" fillId="0" borderId="0" xfId="0" applyNumberFormat="1" applyFont="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9" fontId="1" fillId="0" borderId="0" xfId="10" quotePrefix="1" applyFont="1" applyAlignment="1" applyProtection="1">
      <alignment horizontal="center" vertical="center" wrapText="1"/>
      <protection locked="0"/>
    </xf>
    <xf numFmtId="0" fontId="11" fillId="5" borderId="0" xfId="0" quotePrefix="1" applyFont="1" applyFill="1" applyAlignment="1" applyProtection="1">
      <alignment horizontal="center" vertical="center" wrapText="1"/>
      <protection locked="0"/>
    </xf>
    <xf numFmtId="0" fontId="32" fillId="5" borderId="0" xfId="0" applyFont="1" applyFill="1" applyAlignment="1" applyProtection="1">
      <alignment horizontal="center" vertical="center" wrapText="1"/>
      <protection locked="0"/>
    </xf>
    <xf numFmtId="167" fontId="1" fillId="0" borderId="0" xfId="0"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0" fontId="0" fillId="0" borderId="0" xfId="0" quotePrefix="1" applyAlignment="1" applyProtection="1">
      <alignment horizontal="right" vertical="center" wrapText="1"/>
      <protection locked="0"/>
    </xf>
    <xf numFmtId="0" fontId="31" fillId="0" borderId="0" xfId="0" quotePrefix="1" applyFont="1" applyAlignment="1" applyProtection="1">
      <alignment horizontal="right" vertical="center" wrapText="1"/>
      <protection locked="0"/>
    </xf>
    <xf numFmtId="165" fontId="2" fillId="0" borderId="0" xfId="0" quotePrefix="1" applyNumberFormat="1" applyFont="1" applyAlignment="1" applyProtection="1">
      <alignment horizontal="center" vertical="center" wrapText="1"/>
      <protection locked="0"/>
    </xf>
    <xf numFmtId="165" fontId="2" fillId="0" borderId="0" xfId="0" applyNumberFormat="1" applyFont="1" applyAlignment="1" applyProtection="1">
      <alignment horizontal="center" vertical="center" wrapText="1"/>
      <protection locked="0"/>
    </xf>
    <xf numFmtId="167" fontId="11" fillId="0" borderId="0" xfId="0" applyNumberFormat="1" applyFont="1" applyAlignment="1" applyProtection="1">
      <alignment horizontal="center" vertical="center" wrapText="1"/>
      <protection locked="0"/>
    </xf>
    <xf numFmtId="0" fontId="9" fillId="5" borderId="0" xfId="0" applyFont="1" applyFill="1" applyAlignment="1" applyProtection="1">
      <alignment horizontal="center" vertical="center" wrapText="1"/>
      <protection locked="0"/>
    </xf>
    <xf numFmtId="0" fontId="14" fillId="0" borderId="0" xfId="0" applyFont="1" applyAlignment="1">
      <alignment horizontal="center" vertical="center" wrapText="1"/>
    </xf>
    <xf numFmtId="0" fontId="0" fillId="0" borderId="0" xfId="0" quotePrefix="1" applyAlignment="1">
      <alignment horizontal="center" vertical="center" wrapText="1"/>
    </xf>
    <xf numFmtId="9" fontId="0" fillId="0" borderId="0" xfId="10" quotePrefix="1" applyFont="1" applyAlignment="1" applyProtection="1">
      <alignment horizontal="center" vertical="center" wrapText="1"/>
      <protection locked="0"/>
    </xf>
    <xf numFmtId="0" fontId="0" fillId="0" borderId="0" xfId="0" applyAlignment="1" applyProtection="1">
      <alignment horizontal="right" vertical="center" wrapText="1"/>
      <protection locked="0"/>
    </xf>
    <xf numFmtId="166" fontId="0" fillId="0" borderId="0" xfId="0" applyNumberFormat="1" applyAlignment="1" applyProtection="1">
      <alignment horizontal="center" vertical="center" wrapText="1"/>
      <protection locked="0"/>
    </xf>
    <xf numFmtId="165" fontId="0" fillId="0" borderId="0" xfId="10" quotePrefix="1" applyNumberFormat="1" applyFont="1" applyAlignment="1" applyProtection="1">
      <alignment horizontal="center" vertical="center" wrapText="1"/>
      <protection locked="0"/>
    </xf>
    <xf numFmtId="0" fontId="12" fillId="0" borderId="0" xfId="0" quotePrefix="1" applyFont="1" applyAlignment="1" applyProtection="1">
      <alignment horizontal="right" vertical="center" wrapText="1"/>
      <protection locked="0"/>
    </xf>
    <xf numFmtId="166" fontId="12" fillId="0" borderId="0" xfId="0" quotePrefix="1" applyNumberFormat="1" applyFont="1" applyAlignment="1" applyProtection="1">
      <alignment horizontal="right" vertical="center" wrapText="1"/>
      <protection locked="0"/>
    </xf>
    <xf numFmtId="0" fontId="12" fillId="0" borderId="0" xfId="0" quotePrefix="1" applyFont="1" applyAlignment="1">
      <alignment horizontal="right" vertical="center" wrapText="1"/>
    </xf>
    <xf numFmtId="0" fontId="0" fillId="0" borderId="0" xfId="0" applyAlignment="1" applyProtection="1">
      <alignment horizontal="center"/>
      <protection locked="0"/>
    </xf>
    <xf numFmtId="0" fontId="0" fillId="2" borderId="0" xfId="0" applyFill="1" applyAlignment="1">
      <alignment horizontal="center" vertical="center" wrapText="1"/>
    </xf>
    <xf numFmtId="0" fontId="29" fillId="0" borderId="0" xfId="0" applyFont="1" applyAlignment="1">
      <alignment horizontal="left" vertical="center"/>
    </xf>
    <xf numFmtId="0" fontId="29" fillId="0" borderId="0" xfId="0" applyFont="1" applyAlignment="1">
      <alignment horizontal="center" vertical="center" wrapText="1"/>
    </xf>
    <xf numFmtId="0" fontId="30" fillId="0" borderId="0" xfId="0" applyFont="1" applyAlignment="1">
      <alignment horizontal="center" vertical="center" wrapText="1"/>
    </xf>
    <xf numFmtId="0" fontId="12" fillId="0" borderId="0" xfId="0" applyFont="1" applyAlignment="1">
      <alignment horizontal="center" vertical="center" wrapText="1"/>
    </xf>
    <xf numFmtId="0" fontId="6" fillId="0" borderId="0" xfId="9" applyAlignment="1">
      <alignment horizontal="center" vertical="center" wrapText="1"/>
    </xf>
    <xf numFmtId="9" fontId="1" fillId="0" borderId="0" xfId="10" applyFont="1" applyAlignment="1">
      <alignment horizontal="center" vertical="center" wrapText="1"/>
    </xf>
    <xf numFmtId="0" fontId="28" fillId="0" borderId="0" xfId="0" applyFont="1" applyAlignment="1">
      <alignment horizontal="center" vertical="center" wrapText="1"/>
    </xf>
    <xf numFmtId="0" fontId="6" fillId="0" borderId="0" xfId="9" applyAlignment="1">
      <alignment horizontal="center"/>
    </xf>
    <xf numFmtId="0" fontId="12" fillId="0" borderId="0" xfId="0" quotePrefix="1" applyFont="1" applyAlignment="1">
      <alignment horizontal="center" vertical="center" wrapText="1"/>
    </xf>
    <xf numFmtId="0" fontId="9" fillId="5" borderId="0" xfId="0" quotePrefix="1" applyFont="1" applyFill="1" applyAlignment="1">
      <alignment horizontal="center" vertical="center" wrapText="1"/>
    </xf>
    <xf numFmtId="0" fontId="10" fillId="5" borderId="0" xfId="0" applyFont="1" applyFill="1" applyAlignment="1">
      <alignment horizontal="center" vertical="center" wrapText="1"/>
    </xf>
    <xf numFmtId="0" fontId="2" fillId="5" borderId="0" xfId="0" applyFont="1" applyFill="1" applyAlignment="1">
      <alignment horizontal="center" vertical="center" wrapText="1"/>
    </xf>
    <xf numFmtId="0" fontId="12" fillId="0" borderId="0" xfId="0" applyFont="1" applyAlignment="1">
      <alignment horizontal="right" vertical="center" wrapText="1"/>
    </xf>
    <xf numFmtId="167" fontId="1" fillId="0" borderId="0" xfId="0" applyNumberFormat="1" applyFont="1" applyAlignment="1">
      <alignment horizontal="center" vertical="center" wrapText="1"/>
    </xf>
    <xf numFmtId="0" fontId="6" fillId="0" borderId="12" xfId="9" quotePrefix="1" applyBorder="1" applyAlignment="1" applyProtection="1">
      <alignment horizontal="right" vertical="center" wrapText="1"/>
      <protection locked="0"/>
    </xf>
    <xf numFmtId="0" fontId="6" fillId="0" borderId="13" xfId="9" quotePrefix="1" applyBorder="1" applyAlignment="1" applyProtection="1">
      <alignment horizontal="right" vertical="center" wrapText="1"/>
      <protection locked="0"/>
    </xf>
    <xf numFmtId="0" fontId="1" fillId="0" borderId="0" xfId="0" applyFont="1" applyAlignment="1" applyProtection="1">
      <alignment horizontal="right" vertical="center" wrapText="1"/>
      <protection locked="0"/>
    </xf>
    <xf numFmtId="165" fontId="1" fillId="0" borderId="0" xfId="0" applyNumberFormat="1" applyFont="1" applyAlignment="1" applyProtection="1">
      <alignment horizontal="center" vertical="center" wrapText="1"/>
      <protection locked="0"/>
    </xf>
    <xf numFmtId="0" fontId="15" fillId="0" borderId="0" xfId="0" applyFont="1" applyAlignment="1" applyProtection="1">
      <alignment horizontal="center" vertical="center" wrapText="1"/>
      <protection locked="0"/>
    </xf>
    <xf numFmtId="165" fontId="15" fillId="0" borderId="0" xfId="10" applyNumberFormat="1" applyFont="1" applyAlignment="1" applyProtection="1">
      <alignment horizontal="center" vertical="center" wrapText="1"/>
      <protection locked="0"/>
    </xf>
    <xf numFmtId="165" fontId="0" fillId="0" borderId="0" xfId="10" applyNumberFormat="1" applyFont="1" applyAlignment="1" applyProtection="1">
      <alignment horizontal="center" vertical="center" wrapText="1"/>
      <protection locked="0"/>
    </xf>
    <xf numFmtId="9" fontId="12" fillId="0" borderId="0" xfId="10" applyFont="1" applyAlignment="1" applyProtection="1">
      <alignment horizontal="center" vertical="center" wrapText="1"/>
      <protection locked="0"/>
    </xf>
    <xf numFmtId="0" fontId="11" fillId="4" borderId="0" xfId="0" applyFont="1" applyFill="1" applyAlignment="1">
      <alignment horizontal="center" vertical="center" wrapText="1"/>
    </xf>
    <xf numFmtId="0" fontId="8" fillId="4" borderId="0" xfId="0" quotePrefix="1" applyFont="1" applyFill="1" applyAlignment="1" applyProtection="1">
      <alignment horizontal="center" vertical="center" wrapText="1"/>
      <protection locked="0"/>
    </xf>
    <xf numFmtId="0" fontId="11" fillId="4" borderId="0" xfId="0" applyFont="1" applyFill="1" applyAlignment="1" applyProtection="1">
      <alignment horizontal="center" vertical="center" wrapText="1"/>
      <protection locked="0"/>
    </xf>
    <xf numFmtId="0" fontId="2" fillId="4" borderId="0" xfId="0" applyFont="1" applyFill="1" applyAlignment="1" applyProtection="1">
      <alignment horizontal="center" vertical="center" wrapText="1"/>
      <protection locked="0"/>
    </xf>
    <xf numFmtId="0" fontId="11" fillId="0" borderId="0" xfId="0" applyFont="1" applyAlignment="1">
      <alignment horizontal="center" vertical="center" wrapText="1"/>
    </xf>
    <xf numFmtId="0" fontId="9" fillId="0" borderId="0" xfId="0" quotePrefix="1" applyFont="1" applyAlignment="1" applyProtection="1">
      <alignment horizontal="center" vertical="center" wrapText="1"/>
      <protection locked="0"/>
    </xf>
    <xf numFmtId="2" fontId="1" fillId="0" borderId="0" xfId="10" applyNumberFormat="1" applyFont="1" applyAlignment="1" applyProtection="1">
      <alignment horizontal="center" vertical="center" wrapText="1"/>
      <protection locked="0"/>
    </xf>
    <xf numFmtId="3" fontId="1" fillId="0" borderId="0" xfId="0" applyNumberFormat="1" applyFont="1" applyAlignment="1" applyProtection="1">
      <alignment horizontal="center" vertical="center" wrapText="1"/>
      <protection locked="0"/>
    </xf>
    <xf numFmtId="2" fontId="1" fillId="0" borderId="0" xfId="0" applyNumberFormat="1" applyFont="1" applyAlignment="1" applyProtection="1">
      <alignment horizontal="center" vertical="center" wrapText="1"/>
      <protection locked="0"/>
    </xf>
    <xf numFmtId="165" fontId="13" fillId="0" borderId="0" xfId="10" applyNumberFormat="1" applyFont="1" applyAlignment="1" applyProtection="1">
      <alignment horizontal="center" vertical="center" wrapText="1"/>
      <protection locked="0"/>
    </xf>
    <xf numFmtId="0" fontId="0" fillId="0" borderId="0" xfId="0" quotePrefix="1" applyAlignment="1" applyProtection="1">
      <alignment horizontal="center"/>
      <protection locked="0"/>
    </xf>
    <xf numFmtId="166" fontId="11" fillId="0" borderId="0" xfId="0" applyNumberFormat="1" applyFont="1" applyAlignment="1" applyProtection="1">
      <alignment horizontal="center" vertical="center" wrapText="1"/>
      <protection locked="0"/>
    </xf>
    <xf numFmtId="0" fontId="9" fillId="5" borderId="0" xfId="0" applyFont="1" applyFill="1" applyAlignment="1">
      <alignment horizontal="center" vertical="center" wrapText="1"/>
    </xf>
    <xf numFmtId="165" fontId="1" fillId="0" borderId="0" xfId="10" applyNumberFormat="1" applyFont="1" applyAlignment="1">
      <alignment horizontal="center" vertical="center" wrapText="1"/>
    </xf>
    <xf numFmtId="0" fontId="26"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4" fillId="2" borderId="0" xfId="0" applyFont="1" applyFill="1" applyAlignment="1">
      <alignment horizontal="center" vertical="center" wrapText="1"/>
    </xf>
    <xf numFmtId="0" fontId="1" fillId="0" borderId="0" xfId="0" applyFont="1" applyAlignment="1">
      <alignment horizontal="left" vertical="center" wrapText="1"/>
    </xf>
    <xf numFmtId="0" fontId="0" fillId="0" borderId="0" xfId="0" applyAlignment="1">
      <alignment wrapText="1"/>
    </xf>
    <xf numFmtId="0" fontId="11" fillId="0" borderId="0" xfId="0" quotePrefix="1" applyFont="1" applyAlignment="1">
      <alignment horizontal="center" vertical="center" wrapText="1"/>
    </xf>
    <xf numFmtId="0" fontId="9" fillId="0" borderId="0" xfId="0" quotePrefix="1" applyFont="1" applyAlignment="1">
      <alignment horizontal="center" vertical="center" wrapText="1"/>
    </xf>
    <xf numFmtId="0" fontId="10" fillId="0" borderId="0" xfId="0" quotePrefix="1" applyFont="1" applyAlignment="1">
      <alignment horizontal="center" vertical="center" wrapText="1"/>
    </xf>
    <xf numFmtId="0" fontId="1" fillId="6" borderId="0" xfId="0" quotePrefix="1" applyFont="1" applyFill="1" applyAlignment="1">
      <alignment horizontal="center" vertical="center" wrapText="1"/>
    </xf>
    <xf numFmtId="14" fontId="1" fillId="0" borderId="0" xfId="0" applyNumberFormat="1" applyFont="1" applyAlignment="1" applyProtection="1">
      <alignment horizontal="center" vertical="center" wrapText="1"/>
      <protection locked="0"/>
    </xf>
    <xf numFmtId="0" fontId="27" fillId="7" borderId="0" xfId="2" applyFont="1" applyFill="1" applyBorder="1" applyAlignment="1">
      <alignment horizontal="center"/>
    </xf>
    <xf numFmtId="0" fontId="27" fillId="7" borderId="0" xfId="2" applyFont="1" applyFill="1" applyAlignment="1"/>
    <xf numFmtId="0" fontId="26" fillId="0" borderId="0" xfId="0" applyFont="1" applyAlignment="1">
      <alignment horizontal="center" vertical="center"/>
    </xf>
    <xf numFmtId="0" fontId="0" fillId="0" borderId="0" xfId="0"/>
    <xf numFmtId="165" fontId="1" fillId="0" borderId="0" xfId="10" applyNumberFormat="1" applyFont="1" applyFill="1" applyAlignment="1" applyProtection="1">
      <alignment horizontal="center" vertical="center" wrapText="1"/>
      <protection locked="0"/>
    </xf>
    <xf numFmtId="166" fontId="1" fillId="0" borderId="0" xfId="0" applyNumberFormat="1" applyFont="1" applyFill="1" applyAlignment="1" applyProtection="1">
      <alignment horizontal="center" vertical="center" wrapText="1"/>
      <protection locked="0"/>
    </xf>
    <xf numFmtId="10" fontId="1" fillId="0" borderId="0" xfId="0" applyNumberFormat="1" applyFont="1" applyFill="1" applyAlignment="1" applyProtection="1">
      <alignment horizontal="center" vertical="center" wrapText="1"/>
      <protection locked="0"/>
    </xf>
  </cellXfs>
  <cellStyles count="11">
    <cellStyle name="Comma 2" xfId="3" xr:uid="{00000000-0005-0000-0000-000000000000}"/>
    <cellStyle name="Link" xfId="2" builtinId="8"/>
    <cellStyle name="Link 2" xfId="9" xr:uid="{63A200CF-A3BA-4C61-87EC-2CDAECE6AA8A}"/>
    <cellStyle name="Normal 2" xfId="4" xr:uid="{00000000-0005-0000-0000-000002000000}"/>
    <cellStyle name="Normal 3" xfId="5" xr:uid="{00000000-0005-0000-0000-000003000000}"/>
    <cellStyle name="Normal 4" xfId="6" xr:uid="{00000000-0005-0000-0000-000004000000}"/>
    <cellStyle name="Normal 7" xfId="7" xr:uid="{00000000-0005-0000-0000-000005000000}"/>
    <cellStyle name="Prozent" xfId="1" builtinId="5"/>
    <cellStyle name="Prozent 2" xfId="10" xr:uid="{AF3BA50C-A139-4921-94DD-65B78318836D}"/>
    <cellStyle name="Standard" xfId="0" builtinId="0"/>
    <cellStyle name="Standard 3" xfId="8" xr:uid="{00000000-0005-0000-0000-000008000000}"/>
  </cellStyles>
  <dxfs count="0"/>
  <tableStyles count="0" defaultTableStyle="TableStyleMedium2" defaultPivotStyle="PivotStyleLight16"/>
  <colors>
    <mruColors>
      <color rgb="FFCCCCCC"/>
      <color rgb="FF668FA0"/>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01215" y="3368041"/>
          <a:ext cx="4534118" cy="143800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z-PfandBG/Unterlagen/2022%2003%2031/vdp%20Dateien/TemplateERW_MHB_202203-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hof\AppData\Local\Microsoft\Windows\INetCache\Content.Outlook\GFLY9UEW\TemplateERW_MHB_202303-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Completion Instructions"/>
      <sheetName val="FAQ"/>
      <sheetName val="A. HTT General"/>
      <sheetName val="B1. HTT Mortgage Assets"/>
      <sheetName val="B2. HTT Public Sector Assets"/>
      <sheetName val="B3. HTT Shipping Assets"/>
      <sheetName val="C. HTT Harmonised Glossary"/>
      <sheetName val="erweitertes vdp-Template"/>
      <sheetName val="extended vdp-Template"/>
      <sheetName val="E. Optional ECB-ECAIs data"/>
      <sheetName val="F1. Optional Sustainable M data"/>
      <sheetName val="Temp. Optional COVID 19 imp"/>
      <sheetName val="vdp-Glossar (D)"/>
      <sheetName val="vdp glossary (E) "/>
      <sheetName val="Disclaimer"/>
    </sheetNames>
    <sheetDataSet>
      <sheetData sheetId="0"/>
      <sheetData sheetId="1"/>
      <sheetData sheetId="2"/>
      <sheetData sheetId="3">
        <row r="14">
          <cell r="C14" t="str">
            <v>Germany</v>
          </cell>
        </row>
        <row r="15">
          <cell r="C15" t="str">
            <v>Münchener Hypothekenbank eG</v>
          </cell>
        </row>
      </sheetData>
      <sheetData sheetId="4">
        <row r="43">
          <cell r="B43" t="str">
            <v xml:space="preserve">4. Breakdown by Geography </v>
          </cell>
        </row>
      </sheetData>
      <sheetData sheetId="5">
        <row r="18">
          <cell r="B18" t="str">
            <v>2. Size Information</v>
          </cell>
        </row>
      </sheetData>
      <sheetData sheetId="6"/>
      <sheetData sheetId="7">
        <row r="17">
          <cell r="B17" t="str">
            <v>Hedging Strategy (please explain how you address interest rate and currency risk)</v>
          </cell>
        </row>
      </sheetData>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Completion Instructions"/>
      <sheetName val="FAQ"/>
      <sheetName val="A. HTT General"/>
      <sheetName val="B1. HTT Mortgage Assets"/>
      <sheetName val="B2. HTT Public Sector Assets"/>
      <sheetName val="B3. HTT Shipping Assets"/>
      <sheetName val="C. HTT Harmonised Glossary"/>
      <sheetName val="erweitertes vdp-Template"/>
      <sheetName val="extended vdp-Template"/>
      <sheetName val="E. Optional ECB-ECAIs data"/>
      <sheetName val="F1. Sustainable M data"/>
      <sheetName val="G1. Crisis M Payment Holidays"/>
      <sheetName val="vdp-Glossar (D)"/>
      <sheetName val="vdp glossary (E) "/>
      <sheetName val="Disclaimer"/>
    </sheetNames>
    <sheetDataSet>
      <sheetData sheetId="0"/>
      <sheetData sheetId="1"/>
      <sheetData sheetId="2"/>
      <sheetData sheetId="3"/>
      <sheetData sheetId="4">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5">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6">
        <row r="116">
          <cell r="B116" t="str">
            <v>8. Loan Size Information</v>
          </cell>
        </row>
      </sheetData>
      <sheetData sheetId="7">
        <row r="18">
          <cell r="B18" t="str">
            <v>Hedging Strategy (please explain how you address interest rate and currency risk)</v>
          </cell>
        </row>
      </sheetData>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3R0575" TargetMode="External"/><Relationship Id="rId7" Type="http://schemas.openxmlformats.org/officeDocument/2006/relationships/hyperlink" Target="https://coveredbondlabel.com/issuer/158/" TargetMode="External"/><Relationship Id="rId2" Type="http://schemas.openxmlformats.org/officeDocument/2006/relationships/hyperlink" Target="https://eur-lex.europa.eu/eli/dir/2019/2162/oj"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coveredbondlabel.com/issuer/129-munchener-hypothekenbank-eg" TargetMode="External"/><Relationship Id="rId5" Type="http://schemas.openxmlformats.org/officeDocument/2006/relationships/hyperlink" Target="https://coveredbondlabel.com/issuer/129-munchener-hypothekenbank-eg" TargetMode="External"/><Relationship Id="rId4" Type="http://schemas.openxmlformats.org/officeDocument/2006/relationships/hyperlink" Target="http://eur-lex.europa.eu/legal-content/EN/TXT/?uri=CELEX%3A32015R0061" TargetMode="Externa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47A75"/>
  </sheetPr>
  <dimension ref="A1:R32"/>
  <sheetViews>
    <sheetView showGridLines="0" tabSelected="1" zoomScale="80" zoomScaleNormal="80" workbookViewId="0"/>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25"/>
      <c r="C2" s="26"/>
      <c r="D2" s="26"/>
      <c r="E2" s="26"/>
      <c r="F2" s="26"/>
      <c r="G2" s="26"/>
      <c r="H2" s="26"/>
      <c r="I2" s="26"/>
      <c r="J2" s="27"/>
    </row>
    <row r="3" spans="2:10" x14ac:dyDescent="0.25">
      <c r="B3" s="28"/>
      <c r="C3" s="29"/>
      <c r="D3" s="29"/>
      <c r="E3" s="29"/>
      <c r="F3" s="29"/>
      <c r="G3" s="29"/>
      <c r="H3" s="29"/>
      <c r="I3" s="29"/>
      <c r="J3" s="30"/>
    </row>
    <row r="4" spans="2:10" x14ac:dyDescent="0.25">
      <c r="B4" s="28"/>
      <c r="C4" s="29"/>
      <c r="D4" s="29"/>
      <c r="E4" s="29"/>
      <c r="F4" s="29"/>
      <c r="G4" s="29"/>
      <c r="H4" s="29"/>
      <c r="I4" s="29"/>
      <c r="J4" s="30"/>
    </row>
    <row r="5" spans="2:10" ht="31.5" x14ac:dyDescent="0.3">
      <c r="B5" s="28"/>
      <c r="C5" s="29"/>
      <c r="D5" s="29"/>
      <c r="E5" s="31"/>
      <c r="F5" s="32" t="s">
        <v>13</v>
      </c>
      <c r="G5" s="29"/>
      <c r="H5" s="29"/>
      <c r="I5" s="29"/>
      <c r="J5" s="30"/>
    </row>
    <row r="6" spans="2:10" ht="41.25" customHeight="1" x14ac:dyDescent="0.25">
      <c r="B6" s="28"/>
      <c r="C6" s="29"/>
      <c r="D6" s="29"/>
      <c r="E6" s="167" t="s">
        <v>1464</v>
      </c>
      <c r="F6" s="168"/>
      <c r="G6" s="168"/>
      <c r="H6" s="29"/>
      <c r="I6" s="29"/>
      <c r="J6" s="30"/>
    </row>
    <row r="7" spans="2:10" ht="26.25" x14ac:dyDescent="0.25">
      <c r="B7" s="28"/>
      <c r="C7" s="29"/>
      <c r="D7" s="29"/>
      <c r="E7" s="29"/>
      <c r="F7" s="33" t="str">
        <f>'[1]A. HTT General'!C14</f>
        <v>Germany</v>
      </c>
      <c r="G7" s="29"/>
      <c r="H7" s="29"/>
      <c r="I7" s="29"/>
      <c r="J7" s="30"/>
    </row>
    <row r="8" spans="2:10" ht="26.25" x14ac:dyDescent="0.25">
      <c r="B8" s="28"/>
      <c r="C8" s="29"/>
      <c r="D8" s="29"/>
      <c r="E8" s="29"/>
      <c r="F8" s="33" t="str">
        <f>'[1]A. HTT General'!C15</f>
        <v>Münchener Hypothekenbank eG</v>
      </c>
      <c r="G8" s="29"/>
      <c r="H8" s="29"/>
      <c r="I8" s="29"/>
      <c r="J8" s="30"/>
    </row>
    <row r="9" spans="2:10" ht="21" x14ac:dyDescent="0.25">
      <c r="B9" s="28"/>
      <c r="C9" s="29"/>
      <c r="D9" s="29"/>
      <c r="E9" s="29"/>
      <c r="F9" s="34" t="s">
        <v>1582</v>
      </c>
      <c r="G9" s="29"/>
      <c r="H9" s="29"/>
      <c r="I9" s="29"/>
      <c r="J9" s="30"/>
    </row>
    <row r="10" spans="2:10" ht="21" x14ac:dyDescent="0.25">
      <c r="B10" s="28"/>
      <c r="C10" s="29"/>
      <c r="D10" s="29"/>
      <c r="E10" s="29"/>
      <c r="F10" s="34" t="s">
        <v>1583</v>
      </c>
      <c r="G10" s="29"/>
      <c r="H10" s="29"/>
      <c r="I10" s="29"/>
      <c r="J10" s="30"/>
    </row>
    <row r="11" spans="2:10" ht="21" x14ac:dyDescent="0.25">
      <c r="B11" s="28"/>
      <c r="C11" s="29"/>
      <c r="D11" s="29"/>
      <c r="E11" s="29"/>
      <c r="F11" s="34"/>
      <c r="G11" s="29"/>
      <c r="H11" s="29"/>
      <c r="I11" s="29"/>
      <c r="J11" s="30"/>
    </row>
    <row r="12" spans="2:10" x14ac:dyDescent="0.25">
      <c r="B12" s="28"/>
      <c r="C12" s="29"/>
      <c r="D12" s="29"/>
      <c r="E12" s="29"/>
      <c r="F12" s="29"/>
      <c r="G12" s="29"/>
      <c r="H12" s="29"/>
      <c r="I12" s="29"/>
      <c r="J12" s="30"/>
    </row>
    <row r="13" spans="2:10" x14ac:dyDescent="0.25">
      <c r="B13" s="28"/>
      <c r="C13" s="29"/>
      <c r="D13" s="29"/>
      <c r="E13" s="29"/>
      <c r="F13" s="29"/>
      <c r="G13" s="29"/>
      <c r="H13" s="29"/>
      <c r="I13" s="29"/>
      <c r="J13" s="30"/>
    </row>
    <row r="14" spans="2:10" x14ac:dyDescent="0.25">
      <c r="B14" s="28"/>
      <c r="C14" s="29"/>
      <c r="D14" s="29"/>
      <c r="E14" s="29"/>
      <c r="F14" s="29"/>
      <c r="G14" s="29"/>
      <c r="H14" s="29"/>
      <c r="I14" s="29"/>
      <c r="J14" s="30"/>
    </row>
    <row r="15" spans="2:10" x14ac:dyDescent="0.25">
      <c r="B15" s="28"/>
      <c r="C15" s="29"/>
      <c r="D15" s="29"/>
      <c r="E15" s="29"/>
      <c r="F15" s="29"/>
      <c r="G15" s="29"/>
      <c r="H15" s="29"/>
      <c r="I15" s="29"/>
      <c r="J15" s="30"/>
    </row>
    <row r="16" spans="2:10" x14ac:dyDescent="0.25">
      <c r="B16" s="28"/>
      <c r="C16" s="29"/>
      <c r="D16" s="29"/>
      <c r="E16" s="29"/>
      <c r="F16" s="29"/>
      <c r="G16" s="29"/>
      <c r="H16" s="29"/>
      <c r="I16" s="29"/>
      <c r="J16" s="30"/>
    </row>
    <row r="17" spans="2:10" x14ac:dyDescent="0.25">
      <c r="B17" s="28"/>
      <c r="C17" s="29"/>
      <c r="D17" s="29"/>
      <c r="E17" s="29"/>
      <c r="F17" s="29"/>
      <c r="G17" s="29"/>
      <c r="H17" s="29"/>
      <c r="I17" s="29"/>
      <c r="J17" s="30"/>
    </row>
    <row r="18" spans="2:10" x14ac:dyDescent="0.25">
      <c r="B18" s="28"/>
      <c r="C18" s="29"/>
      <c r="D18" s="29"/>
      <c r="E18" s="29"/>
      <c r="F18" s="29"/>
      <c r="G18" s="29"/>
      <c r="H18" s="29"/>
      <c r="I18" s="29"/>
      <c r="J18" s="30"/>
    </row>
    <row r="19" spans="2:10" x14ac:dyDescent="0.25">
      <c r="B19" s="28"/>
      <c r="C19" s="29"/>
      <c r="D19" s="29"/>
      <c r="E19" s="29"/>
      <c r="F19" s="29"/>
      <c r="G19" s="29"/>
      <c r="H19" s="29"/>
      <c r="I19" s="29"/>
      <c r="J19" s="30"/>
    </row>
    <row r="20" spans="2:10" x14ac:dyDescent="0.25">
      <c r="B20" s="28"/>
      <c r="C20" s="29"/>
      <c r="D20" s="29"/>
      <c r="E20" s="29"/>
      <c r="F20" s="29"/>
      <c r="G20" s="29"/>
      <c r="H20" s="29"/>
      <c r="I20" s="29"/>
      <c r="J20" s="30"/>
    </row>
    <row r="21" spans="2:10" x14ac:dyDescent="0.25">
      <c r="B21" s="28"/>
      <c r="C21" s="29"/>
      <c r="D21" s="29"/>
      <c r="E21" s="29"/>
      <c r="F21" s="29"/>
      <c r="G21" s="29"/>
      <c r="H21" s="29"/>
      <c r="I21" s="29"/>
      <c r="J21" s="30"/>
    </row>
    <row r="22" spans="2:10" x14ac:dyDescent="0.25">
      <c r="B22" s="28"/>
      <c r="C22" s="29"/>
      <c r="D22" s="29"/>
      <c r="E22" s="29"/>
      <c r="F22" s="35" t="s">
        <v>1227</v>
      </c>
      <c r="G22" s="29"/>
      <c r="H22" s="29"/>
      <c r="I22" s="29"/>
      <c r="J22" s="30"/>
    </row>
    <row r="23" spans="2:10" x14ac:dyDescent="0.25">
      <c r="B23" s="28"/>
      <c r="C23" s="29"/>
      <c r="D23" s="29"/>
      <c r="E23" s="29"/>
      <c r="F23" s="36"/>
      <c r="G23" s="29"/>
      <c r="H23" s="29"/>
      <c r="I23" s="29"/>
      <c r="J23" s="30"/>
    </row>
    <row r="24" spans="2:10" x14ac:dyDescent="0.25">
      <c r="B24" s="28"/>
      <c r="C24" s="29"/>
      <c r="D24" s="165" t="s">
        <v>14</v>
      </c>
      <c r="E24" s="166" t="s">
        <v>15</v>
      </c>
      <c r="F24" s="166"/>
      <c r="G24" s="166"/>
      <c r="H24" s="166"/>
      <c r="I24" s="29"/>
      <c r="J24" s="30"/>
    </row>
    <row r="25" spans="2:10" x14ac:dyDescent="0.25">
      <c r="B25" s="28"/>
      <c r="C25" s="29"/>
      <c r="D25" s="29"/>
      <c r="E25" s="37"/>
      <c r="F25" s="37"/>
      <c r="G25" s="37"/>
      <c r="H25" s="29"/>
      <c r="I25" s="29"/>
      <c r="J25" s="30"/>
    </row>
    <row r="26" spans="2:10" x14ac:dyDescent="0.25">
      <c r="B26" s="28"/>
      <c r="C26" s="29"/>
      <c r="D26" s="165" t="s">
        <v>16</v>
      </c>
      <c r="E26" s="166"/>
      <c r="F26" s="166"/>
      <c r="G26" s="166"/>
      <c r="H26" s="166"/>
      <c r="I26" s="29"/>
      <c r="J26" s="30"/>
    </row>
    <row r="27" spans="2:10" x14ac:dyDescent="0.25">
      <c r="B27" s="28"/>
      <c r="C27" s="29"/>
      <c r="D27" s="38"/>
      <c r="E27" s="38"/>
      <c r="F27" s="38"/>
      <c r="G27" s="38"/>
      <c r="H27" s="38"/>
      <c r="I27" s="29"/>
      <c r="J27" s="30"/>
    </row>
    <row r="28" spans="2:10" s="2" customFormat="1" x14ac:dyDescent="0.25">
      <c r="B28" s="28"/>
      <c r="C28" s="29"/>
      <c r="D28" s="165" t="s">
        <v>17</v>
      </c>
      <c r="E28" s="166" t="s">
        <v>15</v>
      </c>
      <c r="F28" s="166"/>
      <c r="G28" s="166"/>
      <c r="H28" s="166"/>
      <c r="I28" s="29"/>
      <c r="J28" s="30"/>
    </row>
    <row r="29" spans="2:10" x14ac:dyDescent="0.25">
      <c r="B29" s="28"/>
      <c r="C29" s="29"/>
      <c r="D29" s="37"/>
      <c r="E29" s="37"/>
      <c r="F29" s="37"/>
      <c r="G29" s="37"/>
      <c r="H29" s="37"/>
      <c r="I29" s="29"/>
      <c r="J29" s="30"/>
    </row>
    <row r="30" spans="2:10" x14ac:dyDescent="0.25">
      <c r="B30" s="28"/>
      <c r="C30" s="29"/>
      <c r="D30" s="165" t="s">
        <v>18</v>
      </c>
      <c r="E30" s="166" t="s">
        <v>15</v>
      </c>
      <c r="F30" s="166"/>
      <c r="G30" s="166"/>
      <c r="H30" s="166"/>
      <c r="I30" s="29"/>
      <c r="J30" s="30"/>
    </row>
    <row r="31" spans="2:10" x14ac:dyDescent="0.25">
      <c r="B31" s="28"/>
      <c r="C31" s="29"/>
      <c r="D31" s="29"/>
      <c r="E31" s="29"/>
      <c r="F31" s="29"/>
      <c r="G31" s="29"/>
      <c r="H31" s="29"/>
      <c r="I31" s="29"/>
      <c r="J31" s="30"/>
    </row>
    <row r="32" spans="2:10" ht="15.75" thickBot="1" x14ac:dyDescent="0.3">
      <c r="B32" s="39"/>
      <c r="C32" s="40"/>
      <c r="D32" s="40"/>
      <c r="E32" s="40"/>
      <c r="F32" s="40"/>
      <c r="G32" s="40"/>
      <c r="H32" s="40"/>
      <c r="I32" s="40"/>
      <c r="J32" s="41"/>
    </row>
  </sheetData>
  <mergeCells count="5">
    <mergeCell ref="D30:H30"/>
    <mergeCell ref="E6:G6"/>
    <mergeCell ref="D24:H24"/>
    <mergeCell ref="D26:H26"/>
    <mergeCell ref="D28:H28"/>
  </mergeCells>
  <hyperlinks>
    <hyperlink ref="D24:H24" location="'A. HTT General'!A1" display="Tab A: HTT General" xr:uid="{00000000-0004-0000-0000-000000000000}"/>
    <hyperlink ref="D26:H26" location="'B1. HTT Mortgage Assets'!A1" display="Worksheet B1: HTT Mortgage Assets" xr:uid="{00000000-0004-0000-0000-000001000000}"/>
    <hyperlink ref="D28:H28" location="'C. HTT Harmonised Glossary'!A1" display="Worksheet C: HTT Harmonised Glossary" xr:uid="{00000000-0004-0000-0000-000002000000}"/>
    <hyperlink ref="D30:H30" location="Disclaimer!A1" display="Disclaimer" xr:uid="{00000000-0004-0000-0000-000003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80835-EDDD-414B-A037-3F73FBBB3F73}">
  <sheetPr>
    <tabColor rgb="FFE36E00"/>
  </sheetPr>
  <dimension ref="A1:P413"/>
  <sheetViews>
    <sheetView zoomScale="80" zoomScaleNormal="80" workbookViewId="0"/>
  </sheetViews>
  <sheetFormatPr baseColWidth="10" defaultColWidth="8.85546875" defaultRowHeight="15" outlineLevelRow="1" x14ac:dyDescent="0.25"/>
  <cols>
    <col min="1" max="1" width="13.28515625" style="19" customWidth="1"/>
    <col min="2" max="2" width="60.7109375" style="19" customWidth="1"/>
    <col min="3" max="3" width="39.140625" style="19" bestFit="1" customWidth="1"/>
    <col min="4" max="4" width="35.140625" style="19" bestFit="1" customWidth="1"/>
    <col min="5" max="5" width="6.7109375" style="19" customWidth="1"/>
    <col min="6" max="6" width="41.7109375" style="19" customWidth="1"/>
    <col min="7" max="7" width="41.7109375" style="21" customWidth="1"/>
    <col min="8" max="8" width="7.28515625" style="19" customWidth="1"/>
    <col min="9" max="10" width="38.140625" style="19" customWidth="1"/>
    <col min="11" max="11" width="47.7109375" style="19" customWidth="1"/>
    <col min="12" max="12" width="7.28515625" style="19" customWidth="1"/>
    <col min="13" max="13" width="25.7109375" style="19" customWidth="1"/>
    <col min="14" max="14" width="25.7109375" style="21" customWidth="1"/>
    <col min="15" max="15" width="8.85546875" style="48" customWidth="1"/>
    <col min="16" max="16384" width="8.85546875" style="48"/>
  </cols>
  <sheetData>
    <row r="1" spans="1:16" ht="31.5" customHeight="1" x14ac:dyDescent="0.25">
      <c r="A1" s="43" t="s">
        <v>958</v>
      </c>
      <c r="B1" s="44"/>
      <c r="C1" s="45"/>
      <c r="D1" s="45"/>
      <c r="E1" s="45"/>
      <c r="F1" s="46" t="s">
        <v>1465</v>
      </c>
      <c r="G1" s="47"/>
      <c r="H1" s="21"/>
      <c r="I1" s="43"/>
      <c r="J1" s="21"/>
      <c r="K1" s="21"/>
      <c r="L1" s="21"/>
      <c r="M1" s="21"/>
    </row>
    <row r="2" spans="1:16" ht="15.75" customHeight="1" thickBot="1" x14ac:dyDescent="0.3">
      <c r="A2" s="21"/>
      <c r="B2" s="49"/>
      <c r="C2" s="49"/>
      <c r="D2" s="45"/>
      <c r="E2" s="45"/>
      <c r="F2" s="45"/>
      <c r="G2" s="47"/>
      <c r="H2" s="21"/>
      <c r="L2" s="21"/>
      <c r="M2" s="21"/>
    </row>
    <row r="3" spans="1:16" ht="19.5" customHeight="1" thickBot="1" x14ac:dyDescent="0.3">
      <c r="A3" s="50"/>
      <c r="B3" s="51" t="s">
        <v>19</v>
      </c>
      <c r="C3" s="52" t="s">
        <v>156</v>
      </c>
      <c r="D3" s="53"/>
      <c r="E3" s="53"/>
      <c r="F3" s="45"/>
      <c r="G3" s="53"/>
      <c r="H3" s="21"/>
      <c r="L3" s="21"/>
      <c r="M3" s="21"/>
      <c r="O3" t="s">
        <v>1001</v>
      </c>
      <c r="P3" t="s">
        <v>1002</v>
      </c>
    </row>
    <row r="4" spans="1:16" ht="15.75" customHeight="1" thickBot="1" x14ac:dyDescent="0.3">
      <c r="B4" s="47"/>
      <c r="C4" s="47"/>
      <c r="D4" s="47"/>
      <c r="E4" s="47"/>
      <c r="F4" s="47"/>
      <c r="G4" s="47"/>
      <c r="H4" s="21"/>
      <c r="L4" s="21"/>
      <c r="M4" s="21"/>
    </row>
    <row r="5" spans="1:16" ht="18.75" customHeight="1" x14ac:dyDescent="0.25">
      <c r="A5" s="54"/>
      <c r="B5" s="55" t="s">
        <v>20</v>
      </c>
      <c r="C5" s="56"/>
      <c r="D5" s="47"/>
      <c r="E5" s="57"/>
      <c r="F5" s="57"/>
      <c r="G5" s="47"/>
      <c r="H5" s="21"/>
      <c r="L5" s="21"/>
      <c r="M5" s="21"/>
    </row>
    <row r="6" spans="1:16" x14ac:dyDescent="0.25">
      <c r="B6" s="58" t="s">
        <v>21</v>
      </c>
      <c r="C6" s="57"/>
      <c r="D6" s="57"/>
      <c r="E6" s="47"/>
      <c r="F6" s="47"/>
      <c r="G6" s="47"/>
      <c r="H6" s="21"/>
      <c r="L6" s="21"/>
      <c r="M6" s="21"/>
    </row>
    <row r="7" spans="1:16" x14ac:dyDescent="0.25">
      <c r="B7" s="59" t="s">
        <v>22</v>
      </c>
      <c r="C7" s="57"/>
      <c r="D7" s="57"/>
      <c r="E7" s="47"/>
      <c r="F7" s="47"/>
      <c r="G7" s="47"/>
      <c r="H7" s="21"/>
      <c r="L7" s="21"/>
      <c r="M7" s="21"/>
    </row>
    <row r="8" spans="1:16" x14ac:dyDescent="0.25">
      <c r="B8" s="59" t="s">
        <v>23</v>
      </c>
      <c r="C8" s="57"/>
      <c r="D8" s="57"/>
      <c r="E8" s="47"/>
      <c r="F8" s="60" t="s">
        <v>24</v>
      </c>
      <c r="G8" s="47"/>
      <c r="H8" s="21"/>
      <c r="L8" s="21"/>
      <c r="M8" s="21"/>
    </row>
    <row r="9" spans="1:16" x14ac:dyDescent="0.25">
      <c r="B9" s="58" t="s">
        <v>1466</v>
      </c>
      <c r="C9" s="47"/>
      <c r="D9" s="47"/>
      <c r="E9" s="47"/>
      <c r="F9" s="47"/>
      <c r="G9" s="47"/>
      <c r="H9" s="21"/>
      <c r="L9" s="21"/>
      <c r="M9" s="21"/>
    </row>
    <row r="10" spans="1:16" x14ac:dyDescent="0.25">
      <c r="B10" s="58" t="s">
        <v>25</v>
      </c>
      <c r="C10" s="47"/>
      <c r="D10" s="47"/>
      <c r="E10" s="47"/>
      <c r="F10" s="47"/>
      <c r="G10" s="47"/>
      <c r="H10" s="21"/>
      <c r="L10" s="21"/>
      <c r="M10" s="21"/>
    </row>
    <row r="11" spans="1:16" ht="15.75" customHeight="1" thickBot="1" x14ac:dyDescent="0.3">
      <c r="B11" s="61" t="s">
        <v>26</v>
      </c>
      <c r="C11" s="47"/>
      <c r="D11" s="47"/>
      <c r="E11" s="47"/>
      <c r="F11" s="47"/>
      <c r="G11" s="47"/>
      <c r="H11" s="21"/>
      <c r="L11" s="21"/>
      <c r="M11" s="21"/>
    </row>
    <row r="12" spans="1:16" x14ac:dyDescent="0.25">
      <c r="B12" s="62"/>
      <c r="C12" s="47"/>
      <c r="D12" s="47"/>
      <c r="E12" s="47"/>
      <c r="F12" s="47"/>
      <c r="G12" s="47"/>
      <c r="H12" s="21"/>
      <c r="L12" s="21"/>
      <c r="M12" s="21"/>
    </row>
    <row r="13" spans="1:16" ht="37.5" customHeight="1" x14ac:dyDescent="0.25">
      <c r="A13" s="63" t="s">
        <v>27</v>
      </c>
      <c r="B13" s="64" t="s">
        <v>21</v>
      </c>
      <c r="C13" s="65"/>
      <c r="D13" s="65"/>
      <c r="E13" s="65"/>
      <c r="F13" s="65"/>
      <c r="G13" s="66"/>
      <c r="H13" s="21"/>
      <c r="L13" s="21"/>
      <c r="M13" s="21"/>
    </row>
    <row r="14" spans="1:16" x14ac:dyDescent="0.25">
      <c r="A14" s="19" t="s">
        <v>28</v>
      </c>
      <c r="B14" s="67" t="s">
        <v>0</v>
      </c>
      <c r="C14" s="68" t="s">
        <v>467</v>
      </c>
      <c r="D14" s="47"/>
      <c r="E14" s="57"/>
      <c r="F14" s="57"/>
      <c r="G14" s="47"/>
      <c r="H14" s="21"/>
      <c r="L14" s="21"/>
      <c r="M14" s="21"/>
    </row>
    <row r="15" spans="1:16" x14ac:dyDescent="0.25">
      <c r="A15" s="19" t="s">
        <v>30</v>
      </c>
      <c r="B15" s="67" t="s">
        <v>31</v>
      </c>
      <c r="C15" s="68" t="s">
        <v>1001</v>
      </c>
      <c r="D15" s="47"/>
      <c r="E15" s="57"/>
      <c r="F15" s="57"/>
      <c r="G15" s="47"/>
      <c r="H15" s="21"/>
      <c r="L15" s="21"/>
      <c r="M15" s="21"/>
    </row>
    <row r="16" spans="1:16" x14ac:dyDescent="0.25">
      <c r="A16" s="19" t="s">
        <v>32</v>
      </c>
      <c r="B16" s="67" t="s">
        <v>33</v>
      </c>
      <c r="C16" s="68" t="s">
        <v>1002</v>
      </c>
      <c r="D16" s="47"/>
      <c r="E16" s="57"/>
      <c r="F16" s="57"/>
      <c r="G16" s="47"/>
      <c r="H16" s="21"/>
      <c r="L16" s="21"/>
      <c r="M16" s="21"/>
    </row>
    <row r="17" spans="1:13" x14ac:dyDescent="0.25">
      <c r="A17" s="19" t="s">
        <v>34</v>
      </c>
      <c r="B17" s="67" t="s">
        <v>35</v>
      </c>
      <c r="C17" s="164">
        <v>45199</v>
      </c>
      <c r="D17" s="47"/>
      <c r="E17" s="57"/>
      <c r="F17" s="57"/>
      <c r="G17" s="47"/>
      <c r="H17" s="21"/>
      <c r="L17" s="21"/>
      <c r="M17" s="21"/>
    </row>
    <row r="18" spans="1:13" outlineLevel="1" x14ac:dyDescent="0.25">
      <c r="A18" s="19" t="s">
        <v>36</v>
      </c>
      <c r="B18" s="69" t="s">
        <v>37</v>
      </c>
      <c r="C18" s="47"/>
      <c r="D18" s="47"/>
      <c r="E18" s="57"/>
      <c r="F18" s="57"/>
      <c r="G18" s="47"/>
      <c r="H18" s="21"/>
      <c r="L18" s="21"/>
      <c r="M18" s="21"/>
    </row>
    <row r="19" spans="1:13" outlineLevel="1" x14ac:dyDescent="0.25">
      <c r="A19" s="19" t="s">
        <v>38</v>
      </c>
      <c r="B19" s="69" t="s">
        <v>39</v>
      </c>
      <c r="C19" s="47"/>
      <c r="D19" s="47"/>
      <c r="E19" s="57"/>
      <c r="F19" s="57"/>
      <c r="G19" s="47"/>
      <c r="H19" s="21"/>
      <c r="L19" s="21"/>
      <c r="M19" s="21"/>
    </row>
    <row r="20" spans="1:13" outlineLevel="1" x14ac:dyDescent="0.25">
      <c r="A20" s="19" t="s">
        <v>40</v>
      </c>
      <c r="B20" s="69"/>
      <c r="C20" s="47"/>
      <c r="D20" s="47"/>
      <c r="E20" s="57"/>
      <c r="F20" s="57"/>
      <c r="G20" s="47"/>
      <c r="H20" s="21"/>
      <c r="L20" s="21"/>
      <c r="M20" s="21"/>
    </row>
    <row r="21" spans="1:13" outlineLevel="1" x14ac:dyDescent="0.25">
      <c r="A21" s="19" t="s">
        <v>41</v>
      </c>
      <c r="B21" s="69"/>
      <c r="C21" s="47"/>
      <c r="D21" s="47"/>
      <c r="E21" s="57"/>
      <c r="F21" s="57"/>
      <c r="G21" s="47"/>
      <c r="H21" s="21"/>
      <c r="L21" s="21"/>
      <c r="M21" s="21"/>
    </row>
    <row r="22" spans="1:13" outlineLevel="1" x14ac:dyDescent="0.25">
      <c r="A22" s="19" t="s">
        <v>42</v>
      </c>
      <c r="B22" s="69"/>
      <c r="C22" s="47"/>
      <c r="D22" s="47"/>
      <c r="E22" s="57"/>
      <c r="F22" s="57"/>
      <c r="G22" s="47"/>
      <c r="H22" s="21"/>
      <c r="L22" s="21"/>
      <c r="M22" s="21"/>
    </row>
    <row r="23" spans="1:13" outlineLevel="1" x14ac:dyDescent="0.25">
      <c r="A23" s="19" t="s">
        <v>43</v>
      </c>
      <c r="B23" s="69"/>
      <c r="C23" s="47"/>
      <c r="D23" s="47"/>
      <c r="E23" s="57"/>
      <c r="F23" s="57"/>
      <c r="G23" s="47"/>
      <c r="H23" s="21"/>
      <c r="L23" s="21"/>
      <c r="M23" s="21"/>
    </row>
    <row r="24" spans="1:13" outlineLevel="1" x14ac:dyDescent="0.25">
      <c r="A24" s="19" t="s">
        <v>44</v>
      </c>
      <c r="B24" s="69"/>
      <c r="C24" s="47"/>
      <c r="D24" s="47"/>
      <c r="E24" s="57"/>
      <c r="F24" s="57"/>
      <c r="G24" s="47"/>
      <c r="H24" s="21"/>
      <c r="L24" s="21"/>
      <c r="M24" s="21"/>
    </row>
    <row r="25" spans="1:13" outlineLevel="1" x14ac:dyDescent="0.25">
      <c r="A25" s="19" t="s">
        <v>45</v>
      </c>
      <c r="B25" s="69"/>
      <c r="C25" s="47"/>
      <c r="D25" s="47"/>
      <c r="E25" s="57"/>
      <c r="F25" s="57"/>
      <c r="G25" s="47"/>
      <c r="H25" s="21"/>
      <c r="L25" s="21"/>
      <c r="M25" s="21"/>
    </row>
    <row r="26" spans="1:13" ht="18.75" customHeight="1" x14ac:dyDescent="0.25">
      <c r="A26" s="70"/>
      <c r="B26" s="64" t="s">
        <v>22</v>
      </c>
      <c r="C26" s="65"/>
      <c r="D26" s="65"/>
      <c r="E26" s="65"/>
      <c r="F26" s="65"/>
      <c r="G26" s="66"/>
      <c r="H26" s="21"/>
      <c r="L26" s="21"/>
      <c r="M26" s="21"/>
    </row>
    <row r="27" spans="1:13" x14ac:dyDescent="0.25">
      <c r="A27" s="19" t="s">
        <v>46</v>
      </c>
      <c r="B27" s="71" t="s">
        <v>1467</v>
      </c>
      <c r="C27" s="60" t="s">
        <v>1003</v>
      </c>
      <c r="D27" s="72"/>
      <c r="E27" s="72"/>
      <c r="F27" s="72"/>
      <c r="G27" s="47"/>
      <c r="H27" s="21"/>
      <c r="L27" s="21"/>
      <c r="M27" s="21"/>
    </row>
    <row r="28" spans="1:13" x14ac:dyDescent="0.25">
      <c r="A28" s="19" t="s">
        <v>47</v>
      </c>
      <c r="B28" s="73" t="s">
        <v>1468</v>
      </c>
      <c r="C28" s="60" t="s">
        <v>1003</v>
      </c>
      <c r="D28" s="72"/>
      <c r="E28" s="72"/>
      <c r="F28" s="72"/>
      <c r="G28" s="47"/>
      <c r="H28" s="21"/>
      <c r="L28" s="21"/>
      <c r="M28" s="19" t="s">
        <v>1003</v>
      </c>
    </row>
    <row r="29" spans="1:13" x14ac:dyDescent="0.25">
      <c r="A29" s="19" t="s">
        <v>49</v>
      </c>
      <c r="B29" s="71" t="s">
        <v>48</v>
      </c>
      <c r="C29" s="60" t="s">
        <v>1003</v>
      </c>
      <c r="D29" s="47"/>
      <c r="E29" s="72"/>
      <c r="F29" s="72"/>
      <c r="G29" s="47"/>
      <c r="H29" s="21"/>
      <c r="L29" s="21"/>
      <c r="M29" s="19" t="s">
        <v>1469</v>
      </c>
    </row>
    <row r="30" spans="1:13" ht="30" customHeight="1" outlineLevel="1" x14ac:dyDescent="0.25">
      <c r="A30" s="19" t="s">
        <v>51</v>
      </c>
      <c r="B30" s="71" t="s">
        <v>50</v>
      </c>
      <c r="C30" s="42" t="s">
        <v>1519</v>
      </c>
      <c r="D30" s="47"/>
      <c r="E30" s="72"/>
      <c r="F30" s="72"/>
      <c r="G30" s="47"/>
      <c r="H30" s="21"/>
      <c r="L30" s="21"/>
      <c r="M30" s="19" t="s">
        <v>1470</v>
      </c>
    </row>
    <row r="31" spans="1:13" outlineLevel="1" x14ac:dyDescent="0.25">
      <c r="A31" s="19" t="s">
        <v>52</v>
      </c>
      <c r="B31" s="71"/>
      <c r="C31" s="47"/>
      <c r="D31" s="47"/>
      <c r="E31" s="72"/>
      <c r="F31" s="72"/>
      <c r="G31" s="47"/>
      <c r="H31" s="21"/>
      <c r="L31" s="21"/>
      <c r="M31" s="21"/>
    </row>
    <row r="32" spans="1:13" outlineLevel="1" x14ac:dyDescent="0.25">
      <c r="A32" s="19" t="s">
        <v>53</v>
      </c>
      <c r="B32" s="71"/>
      <c r="C32" s="47"/>
      <c r="D32" s="47"/>
      <c r="E32" s="72"/>
      <c r="F32" s="72"/>
      <c r="G32" s="47"/>
      <c r="H32" s="21"/>
      <c r="L32" s="21"/>
      <c r="M32" s="21"/>
    </row>
    <row r="33" spans="1:14" outlineLevel="1" x14ac:dyDescent="0.25">
      <c r="A33" s="19" t="s">
        <v>54</v>
      </c>
      <c r="B33" s="71"/>
      <c r="C33" s="47"/>
      <c r="D33" s="47"/>
      <c r="E33" s="72"/>
      <c r="F33" s="72"/>
      <c r="G33" s="47"/>
      <c r="H33" s="21"/>
      <c r="L33" s="21"/>
      <c r="M33" s="21"/>
    </row>
    <row r="34" spans="1:14" outlineLevel="1" x14ac:dyDescent="0.25">
      <c r="A34" s="19" t="s">
        <v>55</v>
      </c>
      <c r="B34" s="71"/>
      <c r="C34" s="47"/>
      <c r="D34" s="47"/>
      <c r="E34" s="72"/>
      <c r="F34" s="72"/>
      <c r="G34" s="47"/>
      <c r="H34" s="21"/>
      <c r="L34" s="21"/>
      <c r="M34" s="21"/>
    </row>
    <row r="35" spans="1:14" outlineLevel="1" x14ac:dyDescent="0.25">
      <c r="A35" s="19" t="s">
        <v>56</v>
      </c>
      <c r="B35" s="74"/>
      <c r="C35" s="47"/>
      <c r="D35" s="47"/>
      <c r="E35" s="72"/>
      <c r="F35" s="72"/>
      <c r="G35" s="47"/>
      <c r="H35" s="21"/>
      <c r="L35" s="21"/>
      <c r="M35" s="21"/>
    </row>
    <row r="36" spans="1:14" ht="18.75" customHeight="1" x14ac:dyDescent="0.25">
      <c r="A36" s="63"/>
      <c r="B36" s="64" t="s">
        <v>23</v>
      </c>
      <c r="C36" s="64"/>
      <c r="D36" s="65"/>
      <c r="E36" s="65"/>
      <c r="F36" s="65"/>
      <c r="G36" s="66"/>
      <c r="H36" s="21"/>
      <c r="L36" s="21"/>
      <c r="M36" s="21"/>
    </row>
    <row r="37" spans="1:14" ht="15" customHeight="1" x14ac:dyDescent="0.25">
      <c r="A37" s="75"/>
      <c r="B37" s="76" t="s">
        <v>57</v>
      </c>
      <c r="C37" s="77" t="s">
        <v>58</v>
      </c>
      <c r="D37" s="78"/>
      <c r="E37" s="78"/>
      <c r="F37" s="78"/>
      <c r="G37" s="79"/>
      <c r="H37" s="21"/>
      <c r="L37" s="21"/>
      <c r="M37" s="21"/>
    </row>
    <row r="38" spans="1:14" x14ac:dyDescent="0.25">
      <c r="A38" s="19" t="s">
        <v>4</v>
      </c>
      <c r="B38" s="72" t="s">
        <v>941</v>
      </c>
      <c r="C38" s="68">
        <v>36985.1</v>
      </c>
      <c r="D38" s="47"/>
      <c r="E38" s="47"/>
      <c r="F38" s="72"/>
      <c r="G38" s="47"/>
      <c r="H38" s="21"/>
      <c r="L38" s="21"/>
      <c r="M38" s="21"/>
    </row>
    <row r="39" spans="1:14" x14ac:dyDescent="0.25">
      <c r="A39" s="19" t="s">
        <v>59</v>
      </c>
      <c r="B39" s="72" t="s">
        <v>60</v>
      </c>
      <c r="C39" s="68">
        <v>33757.300000000003</v>
      </c>
      <c r="D39" s="47"/>
      <c r="E39" s="47"/>
      <c r="F39" s="72"/>
      <c r="G39" s="47"/>
      <c r="H39" s="21"/>
      <c r="L39" s="21"/>
      <c r="M39" s="21"/>
      <c r="N39" s="48"/>
    </row>
    <row r="40" spans="1:14" outlineLevel="1" x14ac:dyDescent="0.25">
      <c r="A40" s="19" t="s">
        <v>61</v>
      </c>
      <c r="B40" s="80" t="s">
        <v>62</v>
      </c>
      <c r="C40" s="68">
        <v>34469.599999999999</v>
      </c>
      <c r="D40" s="47"/>
      <c r="E40" s="47"/>
      <c r="F40" s="72"/>
      <c r="G40" s="47"/>
      <c r="H40" s="21"/>
      <c r="L40" s="21"/>
      <c r="M40" s="21"/>
      <c r="N40" s="48"/>
    </row>
    <row r="41" spans="1:14" outlineLevel="1" x14ac:dyDescent="0.25">
      <c r="A41" s="19" t="s">
        <v>63</v>
      </c>
      <c r="B41" s="80" t="s">
        <v>64</v>
      </c>
      <c r="C41" s="68">
        <v>29979.4</v>
      </c>
      <c r="D41" s="47"/>
      <c r="E41" s="47"/>
      <c r="F41" s="72"/>
      <c r="G41" s="47"/>
      <c r="H41" s="21"/>
      <c r="L41" s="21"/>
      <c r="M41" s="21"/>
      <c r="N41" s="48"/>
    </row>
    <row r="42" spans="1:14" outlineLevel="1" x14ac:dyDescent="0.25">
      <c r="A42" s="19" t="s">
        <v>65</v>
      </c>
      <c r="B42" s="80"/>
      <c r="C42" s="68"/>
      <c r="D42" s="47"/>
      <c r="E42" s="47"/>
      <c r="F42" s="72"/>
      <c r="G42" s="47"/>
      <c r="H42" s="21"/>
      <c r="L42" s="21"/>
      <c r="M42" s="21"/>
      <c r="N42" s="48"/>
    </row>
    <row r="43" spans="1:14" outlineLevel="1" x14ac:dyDescent="0.25">
      <c r="A43" s="48" t="s">
        <v>66</v>
      </c>
      <c r="B43" s="72"/>
      <c r="C43" s="47"/>
      <c r="D43" s="47"/>
      <c r="E43" s="47"/>
      <c r="F43" s="72"/>
      <c r="G43" s="47"/>
      <c r="H43" s="21"/>
      <c r="L43" s="21"/>
      <c r="M43" s="21"/>
      <c r="N43" s="48"/>
    </row>
    <row r="44" spans="1:14" ht="15" customHeight="1" x14ac:dyDescent="0.25">
      <c r="A44" s="75"/>
      <c r="B44" s="77" t="s">
        <v>67</v>
      </c>
      <c r="C44" s="77" t="s">
        <v>1471</v>
      </c>
      <c r="D44" s="77" t="s">
        <v>1472</v>
      </c>
      <c r="E44" s="77"/>
      <c r="F44" s="77" t="s">
        <v>1473</v>
      </c>
      <c r="G44" s="77" t="s">
        <v>68</v>
      </c>
      <c r="I44" s="21"/>
      <c r="J44" s="21"/>
      <c r="K44" s="48"/>
      <c r="L44" s="48"/>
      <c r="M44" s="48"/>
      <c r="N44" s="48"/>
    </row>
    <row r="45" spans="1:14" x14ac:dyDescent="0.25">
      <c r="A45" s="19" t="s">
        <v>8</v>
      </c>
      <c r="B45" s="72" t="s">
        <v>69</v>
      </c>
      <c r="C45" s="81">
        <v>3.6839439173156623E-2</v>
      </c>
      <c r="D45" s="82">
        <v>5.877839756141634E-2</v>
      </c>
      <c r="E45" s="83"/>
      <c r="F45" s="17">
        <v>0</v>
      </c>
      <c r="G45" s="19" t="s">
        <v>768</v>
      </c>
      <c r="H45" s="21"/>
      <c r="L45" s="21"/>
      <c r="M45" s="21"/>
      <c r="N45" s="48"/>
    </row>
    <row r="46" spans="1:14" outlineLevel="1" x14ac:dyDescent="0.25">
      <c r="A46" s="19" t="s">
        <v>70</v>
      </c>
      <c r="B46" s="69" t="s">
        <v>71</v>
      </c>
      <c r="C46" s="83"/>
      <c r="D46" s="83"/>
      <c r="E46" s="83"/>
      <c r="F46" s="83"/>
      <c r="G46" s="84"/>
      <c r="H46" s="21"/>
      <c r="L46" s="21"/>
      <c r="M46" s="21"/>
      <c r="N46" s="48"/>
    </row>
    <row r="47" spans="1:14" outlineLevel="1" x14ac:dyDescent="0.25">
      <c r="A47" s="19" t="s">
        <v>72</v>
      </c>
      <c r="B47" s="69" t="s">
        <v>73</v>
      </c>
      <c r="C47" s="83"/>
      <c r="D47" s="83"/>
      <c r="E47" s="83"/>
      <c r="F47" s="83"/>
      <c r="G47" s="84"/>
      <c r="H47" s="21"/>
      <c r="L47" s="21"/>
      <c r="M47" s="21"/>
      <c r="N47" s="48"/>
    </row>
    <row r="48" spans="1:14" outlineLevel="1" x14ac:dyDescent="0.25">
      <c r="A48" s="19" t="s">
        <v>74</v>
      </c>
      <c r="B48" s="69"/>
      <c r="C48" s="84"/>
      <c r="D48" s="84"/>
      <c r="E48" s="84"/>
      <c r="F48" s="84"/>
      <c r="G48" s="84"/>
      <c r="H48" s="21"/>
      <c r="L48" s="21"/>
      <c r="M48" s="21"/>
      <c r="N48" s="48"/>
    </row>
    <row r="49" spans="1:14" outlineLevel="1" x14ac:dyDescent="0.25">
      <c r="A49" s="19" t="s">
        <v>75</v>
      </c>
      <c r="B49" s="69"/>
      <c r="C49" s="84"/>
      <c r="D49" s="84"/>
      <c r="E49" s="84"/>
      <c r="F49" s="84"/>
      <c r="G49" s="84"/>
      <c r="H49" s="21"/>
      <c r="L49" s="21"/>
      <c r="M49" s="21"/>
      <c r="N49" s="48"/>
    </row>
    <row r="50" spans="1:14" outlineLevel="1" x14ac:dyDescent="0.25">
      <c r="A50" s="19" t="s">
        <v>76</v>
      </c>
      <c r="B50" s="69"/>
      <c r="C50" s="84"/>
      <c r="D50" s="84"/>
      <c r="E50" s="84"/>
      <c r="F50" s="84"/>
      <c r="G50" s="84"/>
      <c r="H50" s="21"/>
      <c r="L50" s="21"/>
      <c r="M50" s="21"/>
      <c r="N50" s="48"/>
    </row>
    <row r="51" spans="1:14" outlineLevel="1" x14ac:dyDescent="0.25">
      <c r="A51" s="19" t="s">
        <v>77</v>
      </c>
      <c r="B51" s="69"/>
      <c r="C51" s="84"/>
      <c r="D51" s="84"/>
      <c r="E51" s="84"/>
      <c r="F51" s="84"/>
      <c r="G51" s="84"/>
      <c r="H51" s="21"/>
      <c r="L51" s="21"/>
      <c r="M51" s="21"/>
      <c r="N51" s="48"/>
    </row>
    <row r="52" spans="1:14" ht="15" customHeight="1" x14ac:dyDescent="0.25">
      <c r="A52" s="75"/>
      <c r="B52" s="76" t="s">
        <v>78</v>
      </c>
      <c r="C52" s="77" t="s">
        <v>58</v>
      </c>
      <c r="D52" s="77"/>
      <c r="E52" s="78"/>
      <c r="F52" s="79" t="s">
        <v>79</v>
      </c>
      <c r="G52" s="79"/>
      <c r="H52" s="21"/>
      <c r="L52" s="21"/>
      <c r="M52" s="21"/>
      <c r="N52" s="48"/>
    </row>
    <row r="53" spans="1:14" x14ac:dyDescent="0.25">
      <c r="A53" s="19" t="s">
        <v>80</v>
      </c>
      <c r="B53" s="72" t="s">
        <v>81</v>
      </c>
      <c r="C53" s="68">
        <v>36062.6</v>
      </c>
      <c r="D53" s="47"/>
      <c r="E53" s="85"/>
      <c r="F53" s="86">
        <f>IF($C$58=0,"",IF(C53="[for completion]","",C53/$C$58))</f>
        <v>0.97505752316473393</v>
      </c>
      <c r="G53" s="87"/>
      <c r="H53" s="21"/>
      <c r="L53" s="21"/>
      <c r="M53" s="21"/>
      <c r="N53" s="48"/>
    </row>
    <row r="54" spans="1:14" x14ac:dyDescent="0.25">
      <c r="A54" s="19" t="s">
        <v>82</v>
      </c>
      <c r="B54" s="72" t="s">
        <v>83</v>
      </c>
      <c r="C54" s="68">
        <v>0</v>
      </c>
      <c r="D54" s="47"/>
      <c r="E54" s="85"/>
      <c r="F54" s="86">
        <f>IF($C$58=0,"",IF(C54="[for completion]","",C54/$C$58))</f>
        <v>0</v>
      </c>
      <c r="G54" s="87"/>
      <c r="H54" s="21"/>
      <c r="L54" s="21"/>
      <c r="M54" s="21"/>
      <c r="N54" s="48"/>
    </row>
    <row r="55" spans="1:14" x14ac:dyDescent="0.25">
      <c r="A55" s="19" t="s">
        <v>84</v>
      </c>
      <c r="B55" s="72" t="s">
        <v>85</v>
      </c>
      <c r="C55" s="68">
        <v>0</v>
      </c>
      <c r="D55" s="47"/>
      <c r="E55" s="85"/>
      <c r="F55" s="86">
        <f>IF($C$58=0,"",IF(C55="[for completion]","",C55/$C$58))</f>
        <v>0</v>
      </c>
      <c r="G55" s="87"/>
      <c r="H55" s="21"/>
      <c r="L55" s="21"/>
      <c r="M55" s="21"/>
      <c r="N55" s="48"/>
    </row>
    <row r="56" spans="1:14" x14ac:dyDescent="0.25">
      <c r="A56" s="19" t="s">
        <v>86</v>
      </c>
      <c r="B56" s="72" t="s">
        <v>87</v>
      </c>
      <c r="C56" s="68">
        <v>922.5</v>
      </c>
      <c r="D56" s="47"/>
      <c r="E56" s="85"/>
      <c r="F56" s="86">
        <f>IF($C$58=0,"",IF(C56="[for completion]","",C56/$C$58))</f>
        <v>2.4942476835266094E-2</v>
      </c>
      <c r="G56" s="87"/>
      <c r="H56" s="21"/>
      <c r="L56" s="21"/>
      <c r="M56" s="21"/>
      <c r="N56" s="48"/>
    </row>
    <row r="57" spans="1:14" x14ac:dyDescent="0.25">
      <c r="A57" s="19" t="s">
        <v>88</v>
      </c>
      <c r="B57" s="60" t="s">
        <v>89</v>
      </c>
      <c r="C57" s="68">
        <v>0</v>
      </c>
      <c r="D57" s="47"/>
      <c r="E57" s="85"/>
      <c r="F57" s="86">
        <f>IF($C$58=0,"",IF(C57="[for completion]","",C57/$C$58))</f>
        <v>0</v>
      </c>
      <c r="G57" s="87"/>
      <c r="H57" s="21"/>
      <c r="L57" s="21"/>
      <c r="M57" s="21"/>
      <c r="N57" s="48"/>
    </row>
    <row r="58" spans="1:14" x14ac:dyDescent="0.25">
      <c r="A58" s="19" t="s">
        <v>90</v>
      </c>
      <c r="B58" s="88" t="s">
        <v>91</v>
      </c>
      <c r="C58" s="89">
        <f>SUM(C53:C57)</f>
        <v>36985.1</v>
      </c>
      <c r="D58" s="85"/>
      <c r="E58" s="85"/>
      <c r="F58" s="90">
        <f>SUM(F53:F57)</f>
        <v>1</v>
      </c>
      <c r="G58" s="87"/>
      <c r="H58" s="21"/>
      <c r="L58" s="21"/>
      <c r="M58" s="21"/>
      <c r="N58" s="48"/>
    </row>
    <row r="59" spans="1:14" outlineLevel="1" x14ac:dyDescent="0.25">
      <c r="A59" s="19" t="s">
        <v>92</v>
      </c>
      <c r="B59" s="91" t="s">
        <v>93</v>
      </c>
      <c r="C59" s="68"/>
      <c r="D59" s="47"/>
      <c r="E59" s="85"/>
      <c r="F59" s="86">
        <f t="shared" ref="F59:F64" si="0">IF($C$58=0,"",IF(C59="[for completion]","",C59/$C$58))</f>
        <v>0</v>
      </c>
      <c r="G59" s="87"/>
      <c r="H59" s="21"/>
      <c r="L59" s="21"/>
      <c r="M59" s="21"/>
      <c r="N59" s="48"/>
    </row>
    <row r="60" spans="1:14" outlineLevel="1" x14ac:dyDescent="0.25">
      <c r="A60" s="19" t="s">
        <v>94</v>
      </c>
      <c r="B60" s="91" t="s">
        <v>93</v>
      </c>
      <c r="C60" s="68"/>
      <c r="D60" s="47"/>
      <c r="E60" s="85"/>
      <c r="F60" s="86">
        <f t="shared" si="0"/>
        <v>0</v>
      </c>
      <c r="G60" s="87"/>
      <c r="H60" s="21"/>
      <c r="L60" s="21"/>
      <c r="M60" s="21"/>
      <c r="N60" s="48"/>
    </row>
    <row r="61" spans="1:14" outlineLevel="1" x14ac:dyDescent="0.25">
      <c r="A61" s="19" t="s">
        <v>95</v>
      </c>
      <c r="B61" s="91" t="s">
        <v>93</v>
      </c>
      <c r="C61" s="68"/>
      <c r="D61" s="47"/>
      <c r="E61" s="85"/>
      <c r="F61" s="86">
        <f t="shared" si="0"/>
        <v>0</v>
      </c>
      <c r="G61" s="87"/>
      <c r="H61" s="21"/>
      <c r="L61" s="21"/>
      <c r="M61" s="21"/>
      <c r="N61" s="48"/>
    </row>
    <row r="62" spans="1:14" outlineLevel="1" x14ac:dyDescent="0.25">
      <c r="A62" s="19" t="s">
        <v>96</v>
      </c>
      <c r="B62" s="91" t="s">
        <v>93</v>
      </c>
      <c r="C62" s="68"/>
      <c r="D62" s="47"/>
      <c r="E62" s="85"/>
      <c r="F62" s="86">
        <f t="shared" si="0"/>
        <v>0</v>
      </c>
      <c r="G62" s="87"/>
      <c r="H62" s="21"/>
      <c r="L62" s="21"/>
      <c r="M62" s="21"/>
      <c r="N62" s="48"/>
    </row>
    <row r="63" spans="1:14" outlineLevel="1" x14ac:dyDescent="0.25">
      <c r="A63" s="19" t="s">
        <v>97</v>
      </c>
      <c r="B63" s="91" t="s">
        <v>93</v>
      </c>
      <c r="C63" s="68"/>
      <c r="D63" s="47"/>
      <c r="E63" s="85"/>
      <c r="F63" s="86">
        <f t="shared" si="0"/>
        <v>0</v>
      </c>
      <c r="G63" s="87"/>
      <c r="H63" s="21"/>
      <c r="L63" s="21"/>
      <c r="M63" s="21"/>
      <c r="N63" s="48"/>
    </row>
    <row r="64" spans="1:14" outlineLevel="1" x14ac:dyDescent="0.25">
      <c r="A64" s="19" t="s">
        <v>98</v>
      </c>
      <c r="B64" s="91" t="s">
        <v>93</v>
      </c>
      <c r="C64" s="92"/>
      <c r="D64" s="93"/>
      <c r="E64" s="93"/>
      <c r="F64" s="86">
        <f t="shared" si="0"/>
        <v>0</v>
      </c>
      <c r="G64" s="94"/>
      <c r="H64" s="21"/>
      <c r="L64" s="21"/>
      <c r="M64" s="21"/>
      <c r="N64" s="48"/>
    </row>
    <row r="65" spans="1:14" ht="15" customHeight="1" x14ac:dyDescent="0.25">
      <c r="A65" s="75"/>
      <c r="B65" s="76" t="s">
        <v>99</v>
      </c>
      <c r="C65" s="95" t="s">
        <v>952</v>
      </c>
      <c r="D65" s="95" t="s">
        <v>953</v>
      </c>
      <c r="E65" s="78"/>
      <c r="F65" s="79" t="s">
        <v>100</v>
      </c>
      <c r="G65" s="96" t="s">
        <v>101</v>
      </c>
      <c r="H65" s="21"/>
      <c r="L65" s="21"/>
      <c r="M65" s="21"/>
      <c r="N65" s="48"/>
    </row>
    <row r="66" spans="1:14" x14ac:dyDescent="0.25">
      <c r="A66" s="19" t="s">
        <v>102</v>
      </c>
      <c r="B66" s="72" t="s">
        <v>957</v>
      </c>
      <c r="C66" s="68">
        <v>8.4</v>
      </c>
      <c r="D66" s="131" t="s">
        <v>768</v>
      </c>
      <c r="E66" s="67"/>
      <c r="F66" s="98"/>
      <c r="G66" s="99"/>
      <c r="H66" s="21"/>
      <c r="L66" s="21"/>
      <c r="M66" s="21"/>
      <c r="N66" s="48"/>
    </row>
    <row r="67" spans="1:14" x14ac:dyDescent="0.25">
      <c r="B67" s="72"/>
      <c r="C67" s="47"/>
      <c r="D67" s="47"/>
      <c r="E67" s="67"/>
      <c r="F67" s="98"/>
      <c r="G67" s="99"/>
      <c r="H67" s="21"/>
      <c r="L67" s="21"/>
      <c r="M67" s="21"/>
      <c r="N67" s="48"/>
    </row>
    <row r="68" spans="1:14" x14ac:dyDescent="0.25">
      <c r="B68" s="72" t="s">
        <v>946</v>
      </c>
      <c r="C68" s="67"/>
      <c r="D68" s="67"/>
      <c r="E68" s="67"/>
      <c r="F68" s="99"/>
      <c r="G68" s="99"/>
      <c r="H68" s="21"/>
      <c r="L68" s="21"/>
      <c r="M68" s="21"/>
      <c r="N68" s="48"/>
    </row>
    <row r="69" spans="1:14" x14ac:dyDescent="0.25">
      <c r="B69" s="72" t="s">
        <v>104</v>
      </c>
      <c r="C69" s="47"/>
      <c r="D69" s="47"/>
      <c r="E69" s="67"/>
      <c r="F69" s="99"/>
      <c r="G69" s="99"/>
      <c r="H69" s="21"/>
      <c r="L69" s="21"/>
      <c r="M69" s="21"/>
      <c r="N69" s="48"/>
    </row>
    <row r="70" spans="1:14" x14ac:dyDescent="0.25">
      <c r="A70" s="19" t="s">
        <v>105</v>
      </c>
      <c r="B70" s="100" t="s">
        <v>978</v>
      </c>
      <c r="C70" s="68">
        <v>3116.9</v>
      </c>
      <c r="D70" s="131" t="s">
        <v>768</v>
      </c>
      <c r="E70" s="100"/>
      <c r="F70" s="86">
        <f t="shared" ref="F70:F76" si="1">IF($C$77=0,"",IF(C70="[for completion]","",C70/$C$77))</f>
        <v>8.4274478100640537E-2</v>
      </c>
      <c r="G70" s="86" t="str">
        <f t="shared" ref="G70:G76" si="2">IF($D$77=0,"",IF(D70="[Mark as ND1 if not relevant]","",D70/$D$77))</f>
        <v/>
      </c>
      <c r="H70" s="21"/>
      <c r="L70" s="21"/>
      <c r="M70" s="21"/>
      <c r="N70" s="48"/>
    </row>
    <row r="71" spans="1:14" x14ac:dyDescent="0.25">
      <c r="A71" s="19" t="s">
        <v>106</v>
      </c>
      <c r="B71" s="100" t="s">
        <v>979</v>
      </c>
      <c r="C71" s="68">
        <v>3123.2</v>
      </c>
      <c r="D71" s="131" t="s">
        <v>768</v>
      </c>
      <c r="E71" s="100"/>
      <c r="F71" s="86">
        <f t="shared" si="1"/>
        <v>8.4444816966832592E-2</v>
      </c>
      <c r="G71" s="86" t="str">
        <f t="shared" si="2"/>
        <v/>
      </c>
      <c r="H71" s="21"/>
      <c r="L71" s="21"/>
      <c r="M71" s="21"/>
      <c r="N71" s="48"/>
    </row>
    <row r="72" spans="1:14" x14ac:dyDescent="0.25">
      <c r="A72" s="19" t="s">
        <v>107</v>
      </c>
      <c r="B72" s="100" t="s">
        <v>980</v>
      </c>
      <c r="C72" s="68">
        <v>3645.4</v>
      </c>
      <c r="D72" s="131" t="s">
        <v>768</v>
      </c>
      <c r="E72" s="100"/>
      <c r="F72" s="86">
        <f t="shared" si="1"/>
        <v>9.8564016320085657E-2</v>
      </c>
      <c r="G72" s="86" t="str">
        <f t="shared" si="2"/>
        <v/>
      </c>
      <c r="H72" s="21"/>
      <c r="L72" s="21"/>
      <c r="M72" s="21"/>
      <c r="N72" s="48"/>
    </row>
    <row r="73" spans="1:14" x14ac:dyDescent="0.25">
      <c r="A73" s="19" t="s">
        <v>108</v>
      </c>
      <c r="B73" s="100" t="s">
        <v>981</v>
      </c>
      <c r="C73" s="68">
        <v>3568.5</v>
      </c>
      <c r="D73" s="131" t="s">
        <v>768</v>
      </c>
      <c r="E73" s="100"/>
      <c r="F73" s="86">
        <f t="shared" si="1"/>
        <v>9.6484800635931775E-2</v>
      </c>
      <c r="G73" s="86" t="str">
        <f t="shared" si="2"/>
        <v/>
      </c>
      <c r="H73" s="21"/>
      <c r="L73" s="21"/>
      <c r="M73" s="21"/>
      <c r="N73" s="48"/>
    </row>
    <row r="74" spans="1:14" x14ac:dyDescent="0.25">
      <c r="A74" s="19" t="s">
        <v>109</v>
      </c>
      <c r="B74" s="100" t="s">
        <v>982</v>
      </c>
      <c r="C74" s="68">
        <v>2343.8000000000002</v>
      </c>
      <c r="D74" s="131" t="s">
        <v>768</v>
      </c>
      <c r="E74" s="100"/>
      <c r="F74" s="86">
        <f t="shared" si="1"/>
        <v>6.3371465806500465E-2</v>
      </c>
      <c r="G74" s="86" t="str">
        <f t="shared" si="2"/>
        <v/>
      </c>
      <c r="H74" s="21"/>
      <c r="L74" s="21"/>
      <c r="M74" s="21"/>
      <c r="N74" s="48"/>
    </row>
    <row r="75" spans="1:14" x14ac:dyDescent="0.25">
      <c r="A75" s="19" t="s">
        <v>110</v>
      </c>
      <c r="B75" s="100" t="s">
        <v>983</v>
      </c>
      <c r="C75" s="68">
        <v>10726.3</v>
      </c>
      <c r="D75" s="131" t="s">
        <v>768</v>
      </c>
      <c r="E75" s="100"/>
      <c r="F75" s="86">
        <f t="shared" si="1"/>
        <v>0.29001679054538176</v>
      </c>
      <c r="G75" s="86" t="str">
        <f t="shared" si="2"/>
        <v/>
      </c>
      <c r="H75" s="21"/>
      <c r="L75" s="21"/>
      <c r="M75" s="21"/>
      <c r="N75" s="48"/>
    </row>
    <row r="76" spans="1:14" x14ac:dyDescent="0.25">
      <c r="A76" s="19" t="s">
        <v>111</v>
      </c>
      <c r="B76" s="100" t="s">
        <v>984</v>
      </c>
      <c r="C76" s="68">
        <v>10461</v>
      </c>
      <c r="D76" s="131" t="s">
        <v>768</v>
      </c>
      <c r="E76" s="100"/>
      <c r="F76" s="86">
        <f t="shared" si="1"/>
        <v>0.28284363162462722</v>
      </c>
      <c r="G76" s="86" t="str">
        <f t="shared" si="2"/>
        <v/>
      </c>
      <c r="H76" s="21"/>
      <c r="L76" s="21"/>
      <c r="M76" s="21"/>
      <c r="N76" s="48"/>
    </row>
    <row r="77" spans="1:14" x14ac:dyDescent="0.25">
      <c r="A77" s="19" t="s">
        <v>112</v>
      </c>
      <c r="B77" s="101" t="s">
        <v>91</v>
      </c>
      <c r="C77" s="89">
        <f>SUM(C70:C76)</f>
        <v>36985.1</v>
      </c>
      <c r="D77" s="89">
        <f>SUM(D70:D76)</f>
        <v>0</v>
      </c>
      <c r="E77" s="72"/>
      <c r="F77" s="90">
        <f>SUM(F70:F76)</f>
        <v>1</v>
      </c>
      <c r="G77" s="90">
        <f>SUM(G70:G76)</f>
        <v>0</v>
      </c>
      <c r="H77" s="21"/>
      <c r="L77" s="21"/>
      <c r="M77" s="21"/>
      <c r="N77" s="48"/>
    </row>
    <row r="78" spans="1:14" outlineLevel="1" x14ac:dyDescent="0.25">
      <c r="A78" s="19" t="s">
        <v>113</v>
      </c>
      <c r="B78" s="102" t="s">
        <v>114</v>
      </c>
      <c r="C78" s="89"/>
      <c r="D78" s="89"/>
      <c r="E78" s="72"/>
      <c r="F78" s="86">
        <f>IF($C$77=0,"",IF(C78="[for completion]","",C78/$C$77))</f>
        <v>0</v>
      </c>
      <c r="G78" s="86" t="str">
        <f>IF($D$77=0,"",IF(D78="[for completion]","",D78/$D$77))</f>
        <v/>
      </c>
      <c r="H78" s="21"/>
      <c r="L78" s="21"/>
      <c r="M78" s="21"/>
      <c r="N78" s="48"/>
    </row>
    <row r="79" spans="1:14" outlineLevel="1" x14ac:dyDescent="0.25">
      <c r="A79" s="19" t="s">
        <v>115</v>
      </c>
      <c r="B79" s="102" t="s">
        <v>116</v>
      </c>
      <c r="C79" s="68">
        <v>1510.2</v>
      </c>
      <c r="D79" s="89"/>
      <c r="E79" s="72"/>
      <c r="F79" s="86">
        <f>IF($C$77=0,"",IF(C79="[for completion]","",C79/$C$77))</f>
        <v>4.0832659638611227E-2</v>
      </c>
      <c r="G79" s="86" t="str">
        <f>IF($D$77=0,"",IF(D79="[for completion]","",D79/$D$77))</f>
        <v/>
      </c>
      <c r="H79" s="21"/>
      <c r="L79" s="21"/>
      <c r="M79" s="21"/>
      <c r="N79" s="48"/>
    </row>
    <row r="80" spans="1:14" outlineLevel="1" x14ac:dyDescent="0.25">
      <c r="A80" s="19" t="s">
        <v>117</v>
      </c>
      <c r="B80" s="102" t="s">
        <v>118</v>
      </c>
      <c r="C80" s="68">
        <v>1606.7</v>
      </c>
      <c r="D80" s="89"/>
      <c r="E80" s="72"/>
      <c r="F80" s="86">
        <f>IF($C$77=0,"",IF(C80="[for completion]","",C80/$C$77))</f>
        <v>4.3441818462029304E-2</v>
      </c>
      <c r="G80" s="86" t="str">
        <f>IF($D$77=0,"",IF(D80="[for completion]","",D80/$D$77))</f>
        <v/>
      </c>
      <c r="H80" s="21"/>
      <c r="L80" s="21"/>
      <c r="M80" s="21"/>
      <c r="N80" s="48"/>
    </row>
    <row r="81" spans="1:14" outlineLevel="1" x14ac:dyDescent="0.25">
      <c r="A81" s="19" t="s">
        <v>119</v>
      </c>
      <c r="B81" s="102" t="s">
        <v>120</v>
      </c>
      <c r="C81" s="68">
        <v>1601.2</v>
      </c>
      <c r="D81" s="89"/>
      <c r="E81" s="72"/>
      <c r="F81" s="86">
        <f>IF($C$77=0,"",IF(C81="[for completion]","",C81/$C$77))</f>
        <v>4.3293109928052111E-2</v>
      </c>
      <c r="G81" s="86" t="str">
        <f>IF($D$77=0,"",IF(D81="[for completion]","",D81/$D$77))</f>
        <v/>
      </c>
      <c r="H81" s="21"/>
      <c r="L81" s="21"/>
      <c r="M81" s="21"/>
      <c r="N81" s="48"/>
    </row>
    <row r="82" spans="1:14" outlineLevel="1" x14ac:dyDescent="0.25">
      <c r="A82" s="19" t="s">
        <v>121</v>
      </c>
      <c r="B82" s="102" t="s">
        <v>122</v>
      </c>
      <c r="C82" s="68">
        <v>1522</v>
      </c>
      <c r="D82" s="89"/>
      <c r="E82" s="72"/>
      <c r="F82" s="86">
        <f>IF($C$77=0,"",IF(C82="[for completion]","",C82/$C$77))</f>
        <v>4.1151707038780481E-2</v>
      </c>
      <c r="G82" s="86" t="str">
        <f>IF($D$77=0,"",IF(D82="[for completion]","",D82/$D$77))</f>
        <v/>
      </c>
      <c r="H82" s="21"/>
      <c r="L82" s="21"/>
      <c r="M82" s="21"/>
      <c r="N82" s="48"/>
    </row>
    <row r="83" spans="1:14" outlineLevel="1" x14ac:dyDescent="0.25">
      <c r="A83" s="19" t="s">
        <v>123</v>
      </c>
      <c r="B83" s="102"/>
      <c r="C83" s="85"/>
      <c r="D83" s="85"/>
      <c r="E83" s="72"/>
      <c r="F83" s="87"/>
      <c r="G83" s="87"/>
      <c r="H83" s="21"/>
      <c r="L83" s="21"/>
      <c r="M83" s="21"/>
      <c r="N83" s="48"/>
    </row>
    <row r="84" spans="1:14" outlineLevel="1" x14ac:dyDescent="0.25">
      <c r="A84" s="19" t="s">
        <v>124</v>
      </c>
      <c r="B84" s="102"/>
      <c r="C84" s="85"/>
      <c r="D84" s="85"/>
      <c r="E84" s="72"/>
      <c r="F84" s="87"/>
      <c r="G84" s="87"/>
      <c r="H84" s="21"/>
      <c r="L84" s="21"/>
      <c r="M84" s="21"/>
      <c r="N84" s="48"/>
    </row>
    <row r="85" spans="1:14" outlineLevel="1" x14ac:dyDescent="0.25">
      <c r="A85" s="19" t="s">
        <v>125</v>
      </c>
      <c r="B85" s="102"/>
      <c r="C85" s="85"/>
      <c r="D85" s="85"/>
      <c r="E85" s="72"/>
      <c r="F85" s="87"/>
      <c r="G85" s="87"/>
      <c r="H85" s="21"/>
      <c r="L85" s="21"/>
      <c r="M85" s="21"/>
      <c r="N85" s="48"/>
    </row>
    <row r="86" spans="1:14" outlineLevel="1" x14ac:dyDescent="0.25">
      <c r="A86" s="19" t="s">
        <v>126</v>
      </c>
      <c r="B86" s="101"/>
      <c r="C86" s="85"/>
      <c r="D86" s="85"/>
      <c r="E86" s="72"/>
      <c r="F86" s="87">
        <f>IF($C$77=0,"",IF(C86="[for completion]","",C86/$C$77))</f>
        <v>0</v>
      </c>
      <c r="G86" s="87" t="str">
        <f>IF($D$77=0,"",IF(D86="[for completion]","",D86/$D$77))</f>
        <v/>
      </c>
      <c r="H86" s="21"/>
      <c r="L86" s="21"/>
      <c r="M86" s="21"/>
      <c r="N86" s="48"/>
    </row>
    <row r="87" spans="1:14" outlineLevel="1" x14ac:dyDescent="0.25">
      <c r="A87" s="19" t="s">
        <v>127</v>
      </c>
      <c r="B87" s="102"/>
      <c r="C87" s="85"/>
      <c r="D87" s="85"/>
      <c r="E87" s="72"/>
      <c r="F87" s="87">
        <f>IF($C$77=0,"",IF(C87="[for completion]","",C87/$C$77))</f>
        <v>0</v>
      </c>
      <c r="G87" s="87" t="str">
        <f>IF($D$77=0,"",IF(D87="[for completion]","",D87/$D$77))</f>
        <v/>
      </c>
      <c r="H87" s="21"/>
      <c r="L87" s="21"/>
      <c r="M87" s="21"/>
      <c r="N87" s="48"/>
    </row>
    <row r="88" spans="1:14" ht="15" customHeight="1" x14ac:dyDescent="0.25">
      <c r="A88" s="75"/>
      <c r="B88" s="76" t="s">
        <v>128</v>
      </c>
      <c r="C88" s="95" t="s">
        <v>954</v>
      </c>
      <c r="D88" s="95" t="s">
        <v>955</v>
      </c>
      <c r="E88" s="78"/>
      <c r="F88" s="79" t="s">
        <v>129</v>
      </c>
      <c r="G88" s="77" t="s">
        <v>130</v>
      </c>
      <c r="H88" s="21"/>
      <c r="L88" s="21"/>
      <c r="M88" s="21"/>
      <c r="N88" s="48"/>
    </row>
    <row r="89" spans="1:14" x14ac:dyDescent="0.25">
      <c r="A89" s="19" t="s">
        <v>131</v>
      </c>
      <c r="B89" s="72" t="s">
        <v>103</v>
      </c>
      <c r="C89" s="68">
        <v>9</v>
      </c>
      <c r="D89" s="131" t="s">
        <v>768</v>
      </c>
      <c r="E89" s="67"/>
      <c r="F89" s="103"/>
      <c r="G89" s="104"/>
      <c r="H89" s="21"/>
      <c r="L89" s="21"/>
      <c r="M89" s="21"/>
      <c r="N89" s="48"/>
    </row>
    <row r="90" spans="1:14" x14ac:dyDescent="0.25">
      <c r="B90" s="72"/>
      <c r="C90" s="97"/>
      <c r="D90" s="97"/>
      <c r="E90" s="67"/>
      <c r="F90" s="103"/>
      <c r="G90" s="104"/>
      <c r="H90" s="21"/>
      <c r="L90" s="21"/>
      <c r="M90" s="21"/>
      <c r="N90" s="48"/>
    </row>
    <row r="91" spans="1:14" x14ac:dyDescent="0.25">
      <c r="B91" s="72" t="s">
        <v>947</v>
      </c>
      <c r="C91" s="105"/>
      <c r="D91" s="105"/>
      <c r="E91" s="67"/>
      <c r="F91" s="104"/>
      <c r="G91" s="104"/>
      <c r="H91" s="21"/>
      <c r="L91" s="21"/>
      <c r="M91" s="21"/>
      <c r="N91" s="48"/>
    </row>
    <row r="92" spans="1:14" x14ac:dyDescent="0.25">
      <c r="A92" s="19" t="s">
        <v>132</v>
      </c>
      <c r="B92" s="72" t="s">
        <v>104</v>
      </c>
      <c r="C92" s="97"/>
      <c r="D92" s="97"/>
      <c r="E92" s="67"/>
      <c r="F92" s="104"/>
      <c r="G92" s="104"/>
      <c r="H92" s="21"/>
      <c r="L92" s="21"/>
      <c r="M92" s="21"/>
      <c r="N92" s="48"/>
    </row>
    <row r="93" spans="1:14" x14ac:dyDescent="0.25">
      <c r="A93" s="19" t="s">
        <v>133</v>
      </c>
      <c r="B93" s="100" t="s">
        <v>978</v>
      </c>
      <c r="C93" s="68">
        <v>2352.3999999999996</v>
      </c>
      <c r="D93" s="131" t="s">
        <v>768</v>
      </c>
      <c r="E93" s="100"/>
      <c r="F93" s="86">
        <f t="shared" ref="F93:F99" si="3">IF($C$100=0,"",IF(C93="[for completion]","",IF(C93="","",C93/$C$100)))</f>
        <v>6.9685667988849814E-2</v>
      </c>
      <c r="G93" s="86" t="str">
        <f t="shared" ref="G93:G99" si="4">IF($D$100=0,"",IF(D93="[Mark as ND1 if not relevant]","",IF(D93="","",D93/$D$100)))</f>
        <v/>
      </c>
      <c r="H93" s="21"/>
      <c r="L93" s="21"/>
      <c r="M93" s="21"/>
      <c r="N93" s="48"/>
    </row>
    <row r="94" spans="1:14" x14ac:dyDescent="0.25">
      <c r="A94" s="19" t="s">
        <v>134</v>
      </c>
      <c r="B94" s="100" t="s">
        <v>979</v>
      </c>
      <c r="C94" s="68">
        <v>3055.7</v>
      </c>
      <c r="D94" s="131" t="s">
        <v>768</v>
      </c>
      <c r="E94" s="100"/>
      <c r="F94" s="86">
        <f t="shared" si="3"/>
        <v>9.0519680187692741E-2</v>
      </c>
      <c r="G94" s="86" t="str">
        <f t="shared" si="4"/>
        <v/>
      </c>
      <c r="H94" s="21"/>
      <c r="L94" s="21"/>
      <c r="M94" s="21"/>
      <c r="N94" s="48"/>
    </row>
    <row r="95" spans="1:14" x14ac:dyDescent="0.25">
      <c r="A95" s="19" t="s">
        <v>135</v>
      </c>
      <c r="B95" s="100" t="s">
        <v>980</v>
      </c>
      <c r="C95" s="68">
        <v>3569.1</v>
      </c>
      <c r="D95" s="131" t="s">
        <v>768</v>
      </c>
      <c r="E95" s="100"/>
      <c r="F95" s="86">
        <f t="shared" si="3"/>
        <v>0.10572824248384795</v>
      </c>
      <c r="G95" s="86" t="str">
        <f t="shared" si="4"/>
        <v/>
      </c>
      <c r="H95" s="21"/>
      <c r="L95" s="21"/>
      <c r="M95" s="21"/>
      <c r="N95" s="48"/>
    </row>
    <row r="96" spans="1:14" x14ac:dyDescent="0.25">
      <c r="A96" s="19" t="s">
        <v>136</v>
      </c>
      <c r="B96" s="100" t="s">
        <v>981</v>
      </c>
      <c r="C96" s="68">
        <v>3277</v>
      </c>
      <c r="D96" s="131" t="s">
        <v>768</v>
      </c>
      <c r="E96" s="100"/>
      <c r="F96" s="86">
        <f t="shared" si="3"/>
        <v>9.7075299268602658E-2</v>
      </c>
      <c r="G96" s="86" t="str">
        <f t="shared" si="4"/>
        <v/>
      </c>
      <c r="H96" s="21"/>
      <c r="L96" s="21"/>
      <c r="M96" s="21"/>
      <c r="N96" s="48"/>
    </row>
    <row r="97" spans="1:14" x14ac:dyDescent="0.25">
      <c r="A97" s="19" t="s">
        <v>137</v>
      </c>
      <c r="B97" s="100" t="s">
        <v>982</v>
      </c>
      <c r="C97" s="68">
        <v>2083.5</v>
      </c>
      <c r="D97" s="131" t="s">
        <v>768</v>
      </c>
      <c r="E97" s="100"/>
      <c r="F97" s="86">
        <f t="shared" si="3"/>
        <v>6.1719983529488445E-2</v>
      </c>
      <c r="G97" s="86" t="str">
        <f t="shared" si="4"/>
        <v/>
      </c>
      <c r="H97" s="21"/>
      <c r="L97" s="21"/>
      <c r="M97" s="21"/>
    </row>
    <row r="98" spans="1:14" x14ac:dyDescent="0.25">
      <c r="A98" s="19" t="s">
        <v>138</v>
      </c>
      <c r="B98" s="100" t="s">
        <v>983</v>
      </c>
      <c r="C98" s="68">
        <v>8601.5</v>
      </c>
      <c r="D98" s="131" t="s">
        <v>768</v>
      </c>
      <c r="E98" s="100"/>
      <c r="F98" s="86">
        <f t="shared" si="3"/>
        <v>0.25480414606618423</v>
      </c>
      <c r="G98" s="86" t="str">
        <f t="shared" si="4"/>
        <v/>
      </c>
      <c r="H98" s="21"/>
      <c r="L98" s="21"/>
      <c r="M98" s="21"/>
    </row>
    <row r="99" spans="1:14" x14ac:dyDescent="0.25">
      <c r="A99" s="19" t="s">
        <v>139</v>
      </c>
      <c r="B99" s="100" t="s">
        <v>984</v>
      </c>
      <c r="C99" s="68">
        <v>10818.1</v>
      </c>
      <c r="D99" s="131" t="s">
        <v>768</v>
      </c>
      <c r="E99" s="100"/>
      <c r="F99" s="86">
        <f t="shared" si="3"/>
        <v>0.32046698047533428</v>
      </c>
      <c r="G99" s="86" t="str">
        <f t="shared" si="4"/>
        <v/>
      </c>
      <c r="H99" s="21"/>
      <c r="L99" s="21"/>
      <c r="M99" s="21"/>
    </row>
    <row r="100" spans="1:14" x14ac:dyDescent="0.25">
      <c r="A100" s="19" t="s">
        <v>140</v>
      </c>
      <c r="B100" s="101" t="s">
        <v>91</v>
      </c>
      <c r="C100" s="89">
        <f>SUM(C93:C99)</f>
        <v>33757.299999999996</v>
      </c>
      <c r="D100" s="89">
        <f>SUM(D93:D99)</f>
        <v>0</v>
      </c>
      <c r="E100" s="72"/>
      <c r="F100" s="90">
        <f>SUM(F93:F99)</f>
        <v>1</v>
      </c>
      <c r="G100" s="90">
        <f>SUM(G93:G99)</f>
        <v>0</v>
      </c>
      <c r="H100" s="21"/>
      <c r="L100" s="21"/>
      <c r="M100" s="21"/>
    </row>
    <row r="101" spans="1:14" outlineLevel="1" x14ac:dyDescent="0.25">
      <c r="A101" s="19" t="s">
        <v>141</v>
      </c>
      <c r="B101" s="102" t="s">
        <v>114</v>
      </c>
      <c r="C101" s="89"/>
      <c r="D101" s="89"/>
      <c r="E101" s="72"/>
      <c r="F101" s="86">
        <f>IF($C$100=0,"",IF(C101="[for completion]","",C101/$C$100))</f>
        <v>0</v>
      </c>
      <c r="G101" s="86" t="str">
        <f>IF($D$100=0,"",IF(D101="[for completion]","",D101/$D$100))</f>
        <v/>
      </c>
      <c r="H101" s="21"/>
      <c r="L101" s="21"/>
      <c r="M101" s="21"/>
    </row>
    <row r="102" spans="1:14" outlineLevel="1" x14ac:dyDescent="0.25">
      <c r="A102" s="19" t="s">
        <v>142</v>
      </c>
      <c r="B102" s="102" t="s">
        <v>116</v>
      </c>
      <c r="C102" s="89">
        <v>950.3</v>
      </c>
      <c r="D102" s="89"/>
      <c r="E102" s="72"/>
      <c r="F102" s="86">
        <f>IF($C$100=0,"",IF(C102="[for completion]","",C102/$C$100))</f>
        <v>2.8150948091227677E-2</v>
      </c>
      <c r="G102" s="86" t="str">
        <f>IF($D$100=0,"",IF(D102="[for completion]","",D102/$D$100))</f>
        <v/>
      </c>
      <c r="H102" s="21"/>
      <c r="L102" s="21"/>
      <c r="M102" s="21"/>
    </row>
    <row r="103" spans="1:14" outlineLevel="1" x14ac:dyDescent="0.25">
      <c r="A103" s="19" t="s">
        <v>143</v>
      </c>
      <c r="B103" s="102" t="s">
        <v>118</v>
      </c>
      <c r="C103" s="89">
        <v>1402.1</v>
      </c>
      <c r="D103" s="89"/>
      <c r="E103" s="72"/>
      <c r="F103" s="86">
        <f>IF($C$100=0,"",IF(C103="[for completion]","",C103/$C$100))</f>
        <v>4.1534719897622148E-2</v>
      </c>
      <c r="G103" s="86" t="str">
        <f>IF($D$100=0,"",IF(D103="[for completion]","",D103/$D$100))</f>
        <v/>
      </c>
      <c r="H103" s="21"/>
      <c r="L103" s="21"/>
      <c r="M103" s="21"/>
    </row>
    <row r="104" spans="1:14" outlineLevel="1" x14ac:dyDescent="0.25">
      <c r="A104" s="19" t="s">
        <v>144</v>
      </c>
      <c r="B104" s="102" t="s">
        <v>120</v>
      </c>
      <c r="C104" s="89">
        <v>1531.6</v>
      </c>
      <c r="D104" s="89"/>
      <c r="E104" s="72"/>
      <c r="F104" s="86">
        <f>IF($C$100=0,"",IF(C104="[for completion]","",C104/$C$100))</f>
        <v>4.5370927177232782E-2</v>
      </c>
      <c r="G104" s="86" t="str">
        <f>IF($D$100=0,"",IF(D104="[for completion]","",D104/$D$100))</f>
        <v/>
      </c>
      <c r="H104" s="21"/>
      <c r="L104" s="21"/>
      <c r="M104" s="21"/>
    </row>
    <row r="105" spans="1:14" outlineLevel="1" x14ac:dyDescent="0.25">
      <c r="A105" s="19" t="s">
        <v>145</v>
      </c>
      <c r="B105" s="102" t="s">
        <v>122</v>
      </c>
      <c r="C105" s="89">
        <v>1524.1</v>
      </c>
      <c r="D105" s="89"/>
      <c r="E105" s="72"/>
      <c r="F105" s="86">
        <f>IF($C$100=0,"",IF(C105="[for completion]","",C105/$C$100))</f>
        <v>4.5148753010459966E-2</v>
      </c>
      <c r="G105" s="86" t="str">
        <f>IF($D$100=0,"",IF(D105="[for completion]","",D105/$D$100))</f>
        <v/>
      </c>
      <c r="H105" s="21"/>
      <c r="L105" s="21"/>
      <c r="M105" s="21"/>
    </row>
    <row r="106" spans="1:14" outlineLevel="1" x14ac:dyDescent="0.25">
      <c r="A106" s="19" t="s">
        <v>146</v>
      </c>
      <c r="B106" s="102"/>
      <c r="C106" s="85"/>
      <c r="D106" s="85"/>
      <c r="E106" s="72"/>
      <c r="F106" s="87"/>
      <c r="G106" s="87"/>
      <c r="H106" s="21"/>
      <c r="L106" s="21"/>
      <c r="M106" s="21"/>
    </row>
    <row r="107" spans="1:14" outlineLevel="1" x14ac:dyDescent="0.25">
      <c r="A107" s="19" t="s">
        <v>147</v>
      </c>
      <c r="B107" s="102"/>
      <c r="C107" s="85"/>
      <c r="D107" s="85"/>
      <c r="E107" s="72"/>
      <c r="F107" s="87"/>
      <c r="G107" s="87"/>
      <c r="H107" s="21"/>
      <c r="L107" s="21"/>
      <c r="M107" s="21"/>
    </row>
    <row r="108" spans="1:14" outlineLevel="1" x14ac:dyDescent="0.25">
      <c r="A108" s="19" t="s">
        <v>148</v>
      </c>
      <c r="B108" s="101"/>
      <c r="C108" s="85"/>
      <c r="D108" s="85"/>
      <c r="E108" s="72"/>
      <c r="F108" s="87"/>
      <c r="G108" s="87"/>
      <c r="H108" s="21"/>
      <c r="L108" s="21"/>
      <c r="M108" s="21"/>
    </row>
    <row r="109" spans="1:14" outlineLevel="1" x14ac:dyDescent="0.25">
      <c r="A109" s="19" t="s">
        <v>149</v>
      </c>
      <c r="B109" s="102"/>
      <c r="C109" s="85"/>
      <c r="D109" s="85"/>
      <c r="E109" s="72"/>
      <c r="F109" s="87"/>
      <c r="G109" s="87"/>
      <c r="H109" s="21"/>
      <c r="L109" s="21"/>
      <c r="M109" s="21"/>
    </row>
    <row r="110" spans="1:14" outlineLevel="1" x14ac:dyDescent="0.25">
      <c r="A110" s="19" t="s">
        <v>150</v>
      </c>
      <c r="B110" s="102"/>
      <c r="C110" s="85"/>
      <c r="D110" s="85"/>
      <c r="E110" s="72"/>
      <c r="F110" s="87"/>
      <c r="G110" s="87"/>
      <c r="H110" s="21"/>
      <c r="L110" s="21"/>
      <c r="M110" s="21"/>
    </row>
    <row r="111" spans="1:14" ht="15" customHeight="1" x14ac:dyDescent="0.25">
      <c r="A111" s="75"/>
      <c r="B111" s="106" t="s">
        <v>1005</v>
      </c>
      <c r="C111" s="79" t="s">
        <v>151</v>
      </c>
      <c r="D111" s="79" t="s">
        <v>152</v>
      </c>
      <c r="E111" s="78"/>
      <c r="F111" s="79" t="s">
        <v>153</v>
      </c>
      <c r="G111" s="79" t="s">
        <v>154</v>
      </c>
      <c r="H111" s="21"/>
      <c r="L111" s="21"/>
      <c r="M111" s="21"/>
    </row>
    <row r="112" spans="1:14" s="107" customFormat="1" x14ac:dyDescent="0.25">
      <c r="A112" s="19" t="s">
        <v>155</v>
      </c>
      <c r="B112" s="72" t="s">
        <v>156</v>
      </c>
      <c r="C112" s="68">
        <v>30842.3</v>
      </c>
      <c r="D112" s="68">
        <v>30842.3</v>
      </c>
      <c r="E112" s="87"/>
      <c r="F112" s="86">
        <f t="shared" ref="F112:F129" si="5">IF($C$130=0,"",IF(C112="[for completion]","",IF(C112="","",C112/$C$130)))</f>
        <v>0.85524338234070751</v>
      </c>
      <c r="G112" s="86">
        <f t="shared" ref="G112:G129" si="6">IF($D$130=0,"",IF(D112="[for completion]","",IF(D112="","",D112/$D$130)))</f>
        <v>0.85524338234070751</v>
      </c>
      <c r="I112" s="19"/>
      <c r="J112" s="19"/>
      <c r="K112" s="19"/>
      <c r="L112" s="21" t="s">
        <v>987</v>
      </c>
      <c r="M112" s="21"/>
      <c r="N112" s="21"/>
    </row>
    <row r="113" spans="1:14" s="107" customFormat="1" x14ac:dyDescent="0.25">
      <c r="A113" s="19" t="s">
        <v>157</v>
      </c>
      <c r="B113" s="72" t="s">
        <v>988</v>
      </c>
      <c r="C113" s="68">
        <v>0</v>
      </c>
      <c r="D113" s="68">
        <v>0</v>
      </c>
      <c r="E113" s="87"/>
      <c r="F113" s="86">
        <f t="shared" si="5"/>
        <v>0</v>
      </c>
      <c r="G113" s="86">
        <f t="shared" si="6"/>
        <v>0</v>
      </c>
      <c r="I113" s="19"/>
      <c r="J113" s="19"/>
      <c r="K113" s="19"/>
      <c r="L113" s="18" t="s">
        <v>988</v>
      </c>
      <c r="M113" s="21"/>
      <c r="N113" s="21"/>
    </row>
    <row r="114" spans="1:14" s="107" customFormat="1" x14ac:dyDescent="0.25">
      <c r="A114" s="19" t="s">
        <v>158</v>
      </c>
      <c r="B114" s="72" t="s">
        <v>165</v>
      </c>
      <c r="C114" s="68">
        <v>0</v>
      </c>
      <c r="D114" s="68">
        <v>0</v>
      </c>
      <c r="E114" s="87"/>
      <c r="F114" s="86">
        <f t="shared" si="5"/>
        <v>0</v>
      </c>
      <c r="G114" s="86">
        <f t="shared" si="6"/>
        <v>0</v>
      </c>
      <c r="I114" s="19"/>
      <c r="J114" s="19"/>
      <c r="K114" s="19"/>
      <c r="L114" s="18" t="s">
        <v>165</v>
      </c>
      <c r="M114" s="21"/>
      <c r="N114" s="21"/>
    </row>
    <row r="115" spans="1:14" s="107" customFormat="1" x14ac:dyDescent="0.25">
      <c r="A115" s="19" t="s">
        <v>159</v>
      </c>
      <c r="B115" s="72" t="s">
        <v>989</v>
      </c>
      <c r="C115" s="68">
        <v>0</v>
      </c>
      <c r="D115" s="68">
        <v>0</v>
      </c>
      <c r="E115" s="87"/>
      <c r="F115" s="86">
        <f t="shared" si="5"/>
        <v>0</v>
      </c>
      <c r="G115" s="86">
        <f t="shared" si="6"/>
        <v>0</v>
      </c>
      <c r="I115" s="19"/>
      <c r="J115" s="19"/>
      <c r="K115" s="19"/>
      <c r="L115" s="18" t="s">
        <v>989</v>
      </c>
      <c r="M115" s="21"/>
      <c r="N115" s="21"/>
    </row>
    <row r="116" spans="1:14" s="107" customFormat="1" x14ac:dyDescent="0.25">
      <c r="A116" s="19" t="s">
        <v>161</v>
      </c>
      <c r="B116" s="72" t="s">
        <v>990</v>
      </c>
      <c r="C116" s="68">
        <v>4292.7</v>
      </c>
      <c r="D116" s="68">
        <v>4292.7</v>
      </c>
      <c r="E116" s="87"/>
      <c r="F116" s="86">
        <f t="shared" si="5"/>
        <v>0.11903467858667983</v>
      </c>
      <c r="G116" s="86">
        <f t="shared" si="6"/>
        <v>0.11903467858667983</v>
      </c>
      <c r="I116" s="19"/>
      <c r="J116" s="19"/>
      <c r="K116" s="19"/>
      <c r="L116" s="18" t="s">
        <v>990</v>
      </c>
      <c r="M116" s="21"/>
      <c r="N116" s="21"/>
    </row>
    <row r="117" spans="1:14" s="107" customFormat="1" x14ac:dyDescent="0.25">
      <c r="A117" s="19" t="s">
        <v>162</v>
      </c>
      <c r="B117" s="72" t="s">
        <v>167</v>
      </c>
      <c r="C117" s="68">
        <v>0</v>
      </c>
      <c r="D117" s="68">
        <v>0</v>
      </c>
      <c r="E117" s="72"/>
      <c r="F117" s="86">
        <f t="shared" si="5"/>
        <v>0</v>
      </c>
      <c r="G117" s="86">
        <f t="shared" si="6"/>
        <v>0</v>
      </c>
      <c r="I117" s="19"/>
      <c r="J117" s="19"/>
      <c r="K117" s="19"/>
      <c r="L117" s="18" t="s">
        <v>167</v>
      </c>
      <c r="M117" s="21"/>
      <c r="N117" s="21"/>
    </row>
    <row r="118" spans="1:14" x14ac:dyDescent="0.25">
      <c r="A118" s="19" t="s">
        <v>163</v>
      </c>
      <c r="B118" s="72" t="s">
        <v>169</v>
      </c>
      <c r="C118" s="68">
        <v>0</v>
      </c>
      <c r="D118" s="68">
        <v>0</v>
      </c>
      <c r="E118" s="72"/>
      <c r="F118" s="86">
        <f t="shared" si="5"/>
        <v>0</v>
      </c>
      <c r="G118" s="86">
        <f t="shared" si="6"/>
        <v>0</v>
      </c>
      <c r="L118" s="18" t="s">
        <v>169</v>
      </c>
      <c r="M118" s="21"/>
    </row>
    <row r="119" spans="1:14" x14ac:dyDescent="0.25">
      <c r="A119" s="19" t="s">
        <v>164</v>
      </c>
      <c r="B119" s="72" t="s">
        <v>991</v>
      </c>
      <c r="C119" s="68">
        <v>247.1</v>
      </c>
      <c r="D119" s="68">
        <v>247.1</v>
      </c>
      <c r="E119" s="72"/>
      <c r="F119" s="86">
        <f t="shared" si="5"/>
        <v>6.8519740673162778E-3</v>
      </c>
      <c r="G119" s="86">
        <f t="shared" si="6"/>
        <v>6.8519740673162778E-3</v>
      </c>
      <c r="L119" s="18" t="s">
        <v>991</v>
      </c>
      <c r="M119" s="21"/>
    </row>
    <row r="120" spans="1:14" x14ac:dyDescent="0.25">
      <c r="A120" s="19" t="s">
        <v>166</v>
      </c>
      <c r="B120" s="72" t="s">
        <v>171</v>
      </c>
      <c r="C120" s="68">
        <v>0</v>
      </c>
      <c r="D120" s="68">
        <v>0</v>
      </c>
      <c r="E120" s="72"/>
      <c r="F120" s="86">
        <f t="shared" si="5"/>
        <v>0</v>
      </c>
      <c r="G120" s="86">
        <f t="shared" si="6"/>
        <v>0</v>
      </c>
      <c r="L120" s="18" t="s">
        <v>171</v>
      </c>
      <c r="M120" s="21"/>
    </row>
    <row r="121" spans="1:14" x14ac:dyDescent="0.25">
      <c r="A121" s="19" t="s">
        <v>168</v>
      </c>
      <c r="B121" s="60" t="s">
        <v>1474</v>
      </c>
      <c r="C121" s="68">
        <v>0</v>
      </c>
      <c r="D121" s="68">
        <v>0</v>
      </c>
      <c r="E121" s="47"/>
      <c r="F121" s="86">
        <f t="shared" si="5"/>
        <v>0</v>
      </c>
      <c r="G121" s="86">
        <f t="shared" si="6"/>
        <v>0</v>
      </c>
      <c r="L121" s="18"/>
      <c r="M121" s="21"/>
    </row>
    <row r="122" spans="1:14" x14ac:dyDescent="0.25">
      <c r="A122" s="19" t="s">
        <v>170</v>
      </c>
      <c r="B122" s="72" t="s">
        <v>998</v>
      </c>
      <c r="C122" s="68">
        <v>0</v>
      </c>
      <c r="D122" s="68">
        <v>0</v>
      </c>
      <c r="E122" s="72"/>
      <c r="F122" s="86">
        <f t="shared" si="5"/>
        <v>0</v>
      </c>
      <c r="G122" s="86">
        <f t="shared" si="6"/>
        <v>0</v>
      </c>
      <c r="L122" s="18" t="s">
        <v>173</v>
      </c>
      <c r="M122" s="21"/>
    </row>
    <row r="123" spans="1:14" x14ac:dyDescent="0.25">
      <c r="A123" s="19" t="s">
        <v>172</v>
      </c>
      <c r="B123" s="72" t="s">
        <v>173</v>
      </c>
      <c r="C123" s="68">
        <v>0</v>
      </c>
      <c r="D123" s="68">
        <v>0</v>
      </c>
      <c r="E123" s="72"/>
      <c r="F123" s="86">
        <f t="shared" si="5"/>
        <v>0</v>
      </c>
      <c r="G123" s="86">
        <f t="shared" si="6"/>
        <v>0</v>
      </c>
      <c r="L123" s="18" t="s">
        <v>160</v>
      </c>
      <c r="M123" s="21"/>
    </row>
    <row r="124" spans="1:14" x14ac:dyDescent="0.25">
      <c r="A124" s="19" t="s">
        <v>174</v>
      </c>
      <c r="B124" s="72" t="s">
        <v>160</v>
      </c>
      <c r="C124" s="68">
        <v>0</v>
      </c>
      <c r="D124" s="68">
        <v>0</v>
      </c>
      <c r="E124" s="72"/>
      <c r="F124" s="86">
        <f t="shared" si="5"/>
        <v>0</v>
      </c>
      <c r="G124" s="86">
        <f t="shared" si="6"/>
        <v>0</v>
      </c>
      <c r="L124" s="108" t="s">
        <v>993</v>
      </c>
      <c r="M124" s="21"/>
    </row>
    <row r="125" spans="1:14" x14ac:dyDescent="0.25">
      <c r="A125" s="19" t="s">
        <v>176</v>
      </c>
      <c r="B125" s="100" t="s">
        <v>993</v>
      </c>
      <c r="C125" s="68">
        <v>0</v>
      </c>
      <c r="D125" s="68">
        <v>0</v>
      </c>
      <c r="E125" s="72"/>
      <c r="F125" s="86">
        <f t="shared" si="5"/>
        <v>0</v>
      </c>
      <c r="G125" s="86">
        <f t="shared" si="6"/>
        <v>0</v>
      </c>
      <c r="L125" s="18" t="s">
        <v>175</v>
      </c>
      <c r="M125" s="21"/>
    </row>
    <row r="126" spans="1:14" x14ac:dyDescent="0.25">
      <c r="A126" s="19" t="s">
        <v>178</v>
      </c>
      <c r="B126" s="72" t="s">
        <v>175</v>
      </c>
      <c r="C126" s="68">
        <v>0</v>
      </c>
      <c r="D126" s="68">
        <v>0</v>
      </c>
      <c r="E126" s="72"/>
      <c r="F126" s="86">
        <f t="shared" si="5"/>
        <v>0</v>
      </c>
      <c r="G126" s="86">
        <f t="shared" si="6"/>
        <v>0</v>
      </c>
      <c r="H126" s="48"/>
      <c r="L126" s="18" t="s">
        <v>177</v>
      </c>
      <c r="M126" s="21"/>
    </row>
    <row r="127" spans="1:14" x14ac:dyDescent="0.25">
      <c r="A127" s="19" t="s">
        <v>179</v>
      </c>
      <c r="B127" s="72" t="s">
        <v>177</v>
      </c>
      <c r="C127" s="68">
        <v>0</v>
      </c>
      <c r="D127" s="68">
        <v>0</v>
      </c>
      <c r="E127" s="72"/>
      <c r="F127" s="86">
        <f t="shared" si="5"/>
        <v>0</v>
      </c>
      <c r="G127" s="86">
        <f t="shared" si="6"/>
        <v>0</v>
      </c>
      <c r="H127" s="21"/>
      <c r="L127" s="18" t="s">
        <v>992</v>
      </c>
      <c r="M127" s="21"/>
    </row>
    <row r="128" spans="1:14" x14ac:dyDescent="0.25">
      <c r="A128" s="19" t="s">
        <v>994</v>
      </c>
      <c r="B128" s="72" t="s">
        <v>992</v>
      </c>
      <c r="C128" s="68">
        <v>680.5</v>
      </c>
      <c r="D128" s="68">
        <v>680.5</v>
      </c>
      <c r="E128" s="72"/>
      <c r="F128" s="86">
        <f t="shared" si="5"/>
        <v>1.8869965005296346E-2</v>
      </c>
      <c r="G128" s="86">
        <f t="shared" si="6"/>
        <v>1.8869965005296346E-2</v>
      </c>
      <c r="H128" s="21"/>
      <c r="L128" s="21"/>
      <c r="M128" s="21"/>
    </row>
    <row r="129" spans="1:14" x14ac:dyDescent="0.25">
      <c r="A129" s="19" t="s">
        <v>997</v>
      </c>
      <c r="B129" s="72" t="s">
        <v>89</v>
      </c>
      <c r="C129" s="68">
        <v>0</v>
      </c>
      <c r="D129" s="68">
        <v>0</v>
      </c>
      <c r="E129" s="72"/>
      <c r="F129" s="86">
        <f t="shared" si="5"/>
        <v>0</v>
      </c>
      <c r="G129" s="86">
        <f t="shared" si="6"/>
        <v>0</v>
      </c>
      <c r="H129" s="21"/>
      <c r="L129" s="21"/>
      <c r="M129" s="21"/>
    </row>
    <row r="130" spans="1:14" outlineLevel="1" x14ac:dyDescent="0.25">
      <c r="A130" s="19" t="s">
        <v>1475</v>
      </c>
      <c r="B130" s="101" t="s">
        <v>91</v>
      </c>
      <c r="C130" s="68">
        <f>SUM(C112:C129)</f>
        <v>36062.6</v>
      </c>
      <c r="D130" s="68">
        <f>SUM(D112:D129)</f>
        <v>36062.6</v>
      </c>
      <c r="E130" s="72"/>
      <c r="F130" s="83">
        <f>SUM(F112:F129)</f>
        <v>1</v>
      </c>
      <c r="G130" s="83">
        <f>SUM(G112:G129)</f>
        <v>1</v>
      </c>
      <c r="H130" s="21"/>
      <c r="L130" s="21"/>
      <c r="M130" s="21"/>
    </row>
    <row r="131" spans="1:14" outlineLevel="1" x14ac:dyDescent="0.25">
      <c r="A131" s="19" t="s">
        <v>180</v>
      </c>
      <c r="B131" s="91" t="s">
        <v>93</v>
      </c>
      <c r="C131" s="68"/>
      <c r="D131" s="68"/>
      <c r="E131" s="72"/>
      <c r="F131" s="86">
        <f t="shared" ref="F131:F136" si="7">IF($C$130=0,"",IF(C131="[for completion]","",C131/$C$130))</f>
        <v>0</v>
      </c>
      <c r="G131" s="86">
        <f t="shared" ref="G131:G136" si="8">IF($D$130=0,"",IF(D131="[for completion]","",D131/$D$130))</f>
        <v>0</v>
      </c>
      <c r="H131" s="21"/>
      <c r="L131" s="21"/>
      <c r="M131" s="21"/>
    </row>
    <row r="132" spans="1:14" outlineLevel="1" x14ac:dyDescent="0.25">
      <c r="A132" s="19" t="s">
        <v>181</v>
      </c>
      <c r="B132" s="91" t="s">
        <v>93</v>
      </c>
      <c r="C132" s="68"/>
      <c r="D132" s="68"/>
      <c r="E132" s="72"/>
      <c r="F132" s="86">
        <f t="shared" si="7"/>
        <v>0</v>
      </c>
      <c r="G132" s="86">
        <f t="shared" si="8"/>
        <v>0</v>
      </c>
      <c r="H132" s="21"/>
      <c r="L132" s="21"/>
      <c r="M132" s="21"/>
    </row>
    <row r="133" spans="1:14" outlineLevel="1" x14ac:dyDescent="0.25">
      <c r="A133" s="19" t="s">
        <v>182</v>
      </c>
      <c r="B133" s="91" t="s">
        <v>93</v>
      </c>
      <c r="C133" s="68"/>
      <c r="D133" s="68"/>
      <c r="E133" s="72"/>
      <c r="F133" s="86">
        <f t="shared" si="7"/>
        <v>0</v>
      </c>
      <c r="G133" s="86">
        <f t="shared" si="8"/>
        <v>0</v>
      </c>
      <c r="H133" s="21"/>
      <c r="L133" s="21"/>
      <c r="M133" s="21"/>
    </row>
    <row r="134" spans="1:14" outlineLevel="1" x14ac:dyDescent="0.25">
      <c r="A134" s="19" t="s">
        <v>183</v>
      </c>
      <c r="B134" s="91" t="s">
        <v>93</v>
      </c>
      <c r="C134" s="68"/>
      <c r="D134" s="68"/>
      <c r="E134" s="72"/>
      <c r="F134" s="86">
        <f t="shared" si="7"/>
        <v>0</v>
      </c>
      <c r="G134" s="86">
        <f t="shared" si="8"/>
        <v>0</v>
      </c>
      <c r="H134" s="21"/>
      <c r="L134" s="21"/>
      <c r="M134" s="21"/>
    </row>
    <row r="135" spans="1:14" outlineLevel="1" x14ac:dyDescent="0.25">
      <c r="A135" s="19" t="s">
        <v>184</v>
      </c>
      <c r="B135" s="91" t="s">
        <v>93</v>
      </c>
      <c r="C135" s="68"/>
      <c r="D135" s="68"/>
      <c r="E135" s="72"/>
      <c r="F135" s="86">
        <f t="shared" si="7"/>
        <v>0</v>
      </c>
      <c r="G135" s="86">
        <f t="shared" si="8"/>
        <v>0</v>
      </c>
      <c r="H135" s="21"/>
      <c r="L135" s="21"/>
      <c r="M135" s="21"/>
    </row>
    <row r="136" spans="1:14" outlineLevel="1" x14ac:dyDescent="0.25">
      <c r="A136" s="19" t="s">
        <v>185</v>
      </c>
      <c r="B136" s="91" t="s">
        <v>93</v>
      </c>
      <c r="C136" s="68"/>
      <c r="D136" s="68"/>
      <c r="E136" s="72"/>
      <c r="F136" s="86">
        <f t="shared" si="7"/>
        <v>0</v>
      </c>
      <c r="G136" s="86">
        <f t="shared" si="8"/>
        <v>0</v>
      </c>
      <c r="H136" s="21"/>
      <c r="L136" s="21"/>
      <c r="M136" s="21"/>
    </row>
    <row r="137" spans="1:14" ht="15" customHeight="1" x14ac:dyDescent="0.25">
      <c r="A137" s="75"/>
      <c r="B137" s="76" t="s">
        <v>186</v>
      </c>
      <c r="C137" s="79" t="s">
        <v>151</v>
      </c>
      <c r="D137" s="79" t="s">
        <v>152</v>
      </c>
      <c r="E137" s="78"/>
      <c r="F137" s="79" t="s">
        <v>153</v>
      </c>
      <c r="G137" s="79" t="s">
        <v>154</v>
      </c>
      <c r="H137" s="21"/>
      <c r="L137" s="21"/>
      <c r="M137" s="21"/>
    </row>
    <row r="138" spans="1:14" s="107" customFormat="1" x14ac:dyDescent="0.25">
      <c r="A138" s="19" t="s">
        <v>187</v>
      </c>
      <c r="B138" s="72" t="s">
        <v>156</v>
      </c>
      <c r="C138" s="68">
        <v>29337.599999999999</v>
      </c>
      <c r="D138" s="68">
        <v>29337.599999999999</v>
      </c>
      <c r="E138" s="87"/>
      <c r="F138" s="86">
        <f t="shared" ref="F138:F155" si="9">IF($C$156=0,"",IF(C138="[for completion]","",IF(C138="","",C138/$C$156)))</f>
        <v>0.86907424468189109</v>
      </c>
      <c r="G138" s="86">
        <f t="shared" ref="G138:G155" si="10">IF($D$156=0,"",IF(D138="[for completion]","",IF(D138="","",D138/$D$156)))</f>
        <v>0.86907424468189109</v>
      </c>
      <c r="H138" s="21"/>
      <c r="I138" s="19"/>
      <c r="J138" s="19"/>
      <c r="K138" s="19"/>
      <c r="L138" s="21"/>
      <c r="M138" s="21"/>
      <c r="N138" s="21"/>
    </row>
    <row r="139" spans="1:14" s="107" customFormat="1" x14ac:dyDescent="0.25">
      <c r="A139" s="19" t="s">
        <v>188</v>
      </c>
      <c r="B139" s="72" t="s">
        <v>988</v>
      </c>
      <c r="C139" s="68">
        <v>0</v>
      </c>
      <c r="D139" s="68">
        <v>0</v>
      </c>
      <c r="E139" s="87"/>
      <c r="F139" s="86">
        <f t="shared" si="9"/>
        <v>0</v>
      </c>
      <c r="G139" s="86">
        <f t="shared" si="10"/>
        <v>0</v>
      </c>
      <c r="H139" s="21"/>
      <c r="I139" s="19"/>
      <c r="J139" s="19"/>
      <c r="K139" s="19"/>
      <c r="L139" s="21"/>
      <c r="M139" s="21"/>
      <c r="N139" s="21"/>
    </row>
    <row r="140" spans="1:14" s="107" customFormat="1" x14ac:dyDescent="0.25">
      <c r="A140" s="19" t="s">
        <v>189</v>
      </c>
      <c r="B140" s="72" t="s">
        <v>165</v>
      </c>
      <c r="C140" s="68">
        <v>0</v>
      </c>
      <c r="D140" s="68">
        <v>0</v>
      </c>
      <c r="E140" s="87"/>
      <c r="F140" s="86">
        <f t="shared" si="9"/>
        <v>0</v>
      </c>
      <c r="G140" s="86">
        <f t="shared" si="10"/>
        <v>0</v>
      </c>
      <c r="H140" s="21"/>
      <c r="I140" s="19"/>
      <c r="J140" s="19"/>
      <c r="K140" s="19"/>
      <c r="L140" s="21"/>
      <c r="M140" s="21"/>
      <c r="N140" s="21"/>
    </row>
    <row r="141" spans="1:14" s="107" customFormat="1" x14ac:dyDescent="0.25">
      <c r="A141" s="19" t="s">
        <v>190</v>
      </c>
      <c r="B141" s="72" t="s">
        <v>989</v>
      </c>
      <c r="C141" s="68">
        <v>0</v>
      </c>
      <c r="D141" s="68">
        <v>0</v>
      </c>
      <c r="E141" s="87"/>
      <c r="F141" s="86">
        <f t="shared" si="9"/>
        <v>0</v>
      </c>
      <c r="G141" s="86">
        <f t="shared" si="10"/>
        <v>0</v>
      </c>
      <c r="H141" s="21"/>
      <c r="I141" s="19"/>
      <c r="J141" s="19"/>
      <c r="K141" s="19"/>
      <c r="L141" s="21"/>
      <c r="M141" s="21"/>
      <c r="N141" s="21"/>
    </row>
    <row r="142" spans="1:14" s="107" customFormat="1" x14ac:dyDescent="0.25">
      <c r="A142" s="19" t="s">
        <v>191</v>
      </c>
      <c r="B142" s="72" t="s">
        <v>990</v>
      </c>
      <c r="C142" s="68">
        <v>3495.7</v>
      </c>
      <c r="D142" s="68">
        <v>3495.7</v>
      </c>
      <c r="E142" s="87"/>
      <c r="F142" s="86">
        <f t="shared" si="9"/>
        <v>0.10355389797169798</v>
      </c>
      <c r="G142" s="86">
        <f t="shared" si="10"/>
        <v>0.10355389797169798</v>
      </c>
      <c r="H142" s="21"/>
      <c r="I142" s="19"/>
      <c r="J142" s="19"/>
      <c r="K142" s="19"/>
      <c r="L142" s="21"/>
      <c r="M142" s="21"/>
      <c r="N142" s="21"/>
    </row>
    <row r="143" spans="1:14" s="107" customFormat="1" x14ac:dyDescent="0.25">
      <c r="A143" s="19" t="s">
        <v>192</v>
      </c>
      <c r="B143" s="72" t="s">
        <v>167</v>
      </c>
      <c r="C143" s="68">
        <v>0</v>
      </c>
      <c r="D143" s="68">
        <v>0</v>
      </c>
      <c r="E143" s="72"/>
      <c r="F143" s="86">
        <f t="shared" si="9"/>
        <v>0</v>
      </c>
      <c r="G143" s="86">
        <f t="shared" si="10"/>
        <v>0</v>
      </c>
      <c r="H143" s="21"/>
      <c r="I143" s="19"/>
      <c r="J143" s="19"/>
      <c r="K143" s="19"/>
      <c r="L143" s="21"/>
      <c r="M143" s="21"/>
      <c r="N143" s="21"/>
    </row>
    <row r="144" spans="1:14" x14ac:dyDescent="0.25">
      <c r="A144" s="19" t="s">
        <v>193</v>
      </c>
      <c r="B144" s="72" t="s">
        <v>169</v>
      </c>
      <c r="C144" s="68">
        <v>0</v>
      </c>
      <c r="D144" s="68">
        <v>0</v>
      </c>
      <c r="E144" s="72"/>
      <c r="F144" s="86">
        <f t="shared" si="9"/>
        <v>0</v>
      </c>
      <c r="G144" s="86">
        <f t="shared" si="10"/>
        <v>0</v>
      </c>
      <c r="H144" s="21"/>
      <c r="L144" s="21"/>
      <c r="M144" s="21"/>
    </row>
    <row r="145" spans="1:14" x14ac:dyDescent="0.25">
      <c r="A145" s="19" t="s">
        <v>194</v>
      </c>
      <c r="B145" s="72" t="s">
        <v>991</v>
      </c>
      <c r="C145" s="68">
        <v>404.8</v>
      </c>
      <c r="D145" s="68">
        <v>404.8</v>
      </c>
      <c r="E145" s="72"/>
      <c r="F145" s="86">
        <f t="shared" si="9"/>
        <v>1.199148036128482E-2</v>
      </c>
      <c r="G145" s="86">
        <f t="shared" si="10"/>
        <v>1.199148036128482E-2</v>
      </c>
      <c r="H145" s="21"/>
      <c r="L145" s="21"/>
      <c r="M145" s="21"/>
      <c r="N145" s="48"/>
    </row>
    <row r="146" spans="1:14" x14ac:dyDescent="0.25">
      <c r="A146" s="19" t="s">
        <v>195</v>
      </c>
      <c r="B146" s="72" t="s">
        <v>171</v>
      </c>
      <c r="C146" s="68">
        <v>0</v>
      </c>
      <c r="D146" s="68">
        <v>0</v>
      </c>
      <c r="E146" s="72"/>
      <c r="F146" s="86">
        <f t="shared" si="9"/>
        <v>0</v>
      </c>
      <c r="G146" s="86">
        <f t="shared" si="10"/>
        <v>0</v>
      </c>
      <c r="H146" s="21"/>
      <c r="L146" s="21"/>
      <c r="M146" s="21"/>
      <c r="N146" s="48"/>
    </row>
    <row r="147" spans="1:14" x14ac:dyDescent="0.25">
      <c r="A147" s="19" t="s">
        <v>196</v>
      </c>
      <c r="B147" s="60" t="s">
        <v>1474</v>
      </c>
      <c r="C147" s="68">
        <v>0</v>
      </c>
      <c r="D147" s="68">
        <v>0</v>
      </c>
      <c r="E147" s="47"/>
      <c r="F147" s="86">
        <f t="shared" si="9"/>
        <v>0</v>
      </c>
      <c r="G147" s="86">
        <f t="shared" si="10"/>
        <v>0</v>
      </c>
      <c r="H147" s="21"/>
      <c r="L147" s="21"/>
      <c r="M147" s="21"/>
      <c r="N147" s="48"/>
    </row>
    <row r="148" spans="1:14" x14ac:dyDescent="0.25">
      <c r="A148" s="19" t="s">
        <v>197</v>
      </c>
      <c r="B148" s="72" t="s">
        <v>998</v>
      </c>
      <c r="C148" s="68">
        <v>0</v>
      </c>
      <c r="D148" s="68">
        <v>0</v>
      </c>
      <c r="E148" s="72"/>
      <c r="F148" s="86">
        <f t="shared" si="9"/>
        <v>0</v>
      </c>
      <c r="G148" s="86">
        <f t="shared" si="10"/>
        <v>0</v>
      </c>
      <c r="H148" s="21"/>
      <c r="L148" s="21"/>
      <c r="M148" s="21"/>
      <c r="N148" s="48"/>
    </row>
    <row r="149" spans="1:14" x14ac:dyDescent="0.25">
      <c r="A149" s="19" t="s">
        <v>198</v>
      </c>
      <c r="B149" s="72" t="s">
        <v>173</v>
      </c>
      <c r="C149" s="68">
        <v>0</v>
      </c>
      <c r="D149" s="68">
        <v>0</v>
      </c>
      <c r="E149" s="72"/>
      <c r="F149" s="86">
        <f t="shared" si="9"/>
        <v>0</v>
      </c>
      <c r="G149" s="86">
        <f t="shared" si="10"/>
        <v>0</v>
      </c>
      <c r="H149" s="21"/>
      <c r="L149" s="21"/>
      <c r="M149" s="21"/>
      <c r="N149" s="48"/>
    </row>
    <row r="150" spans="1:14" x14ac:dyDescent="0.25">
      <c r="A150" s="19" t="s">
        <v>199</v>
      </c>
      <c r="B150" s="72" t="s">
        <v>160</v>
      </c>
      <c r="C150" s="68">
        <v>0</v>
      </c>
      <c r="D150" s="68">
        <v>0</v>
      </c>
      <c r="E150" s="72"/>
      <c r="F150" s="86">
        <f t="shared" si="9"/>
        <v>0</v>
      </c>
      <c r="G150" s="86">
        <f t="shared" si="10"/>
        <v>0</v>
      </c>
      <c r="H150" s="21"/>
      <c r="L150" s="21"/>
      <c r="M150" s="21"/>
      <c r="N150" s="48"/>
    </row>
    <row r="151" spans="1:14" x14ac:dyDescent="0.25">
      <c r="A151" s="19" t="s">
        <v>200</v>
      </c>
      <c r="B151" s="100" t="s">
        <v>993</v>
      </c>
      <c r="C151" s="68">
        <v>0</v>
      </c>
      <c r="D151" s="68">
        <v>0</v>
      </c>
      <c r="E151" s="72"/>
      <c r="F151" s="86">
        <f t="shared" si="9"/>
        <v>0</v>
      </c>
      <c r="G151" s="86">
        <f t="shared" si="10"/>
        <v>0</v>
      </c>
      <c r="H151" s="21"/>
      <c r="L151" s="21"/>
      <c r="M151" s="21"/>
      <c r="N151" s="48"/>
    </row>
    <row r="152" spans="1:14" x14ac:dyDescent="0.25">
      <c r="A152" s="19" t="s">
        <v>201</v>
      </c>
      <c r="B152" s="72" t="s">
        <v>175</v>
      </c>
      <c r="C152" s="68">
        <v>0</v>
      </c>
      <c r="D152" s="68">
        <v>0</v>
      </c>
      <c r="E152" s="72"/>
      <c r="F152" s="86">
        <f t="shared" si="9"/>
        <v>0</v>
      </c>
      <c r="G152" s="86">
        <f t="shared" si="10"/>
        <v>0</v>
      </c>
      <c r="H152" s="21"/>
      <c r="L152" s="21"/>
      <c r="M152" s="21"/>
      <c r="N152" s="48"/>
    </row>
    <row r="153" spans="1:14" x14ac:dyDescent="0.25">
      <c r="A153" s="19" t="s">
        <v>202</v>
      </c>
      <c r="B153" s="72" t="s">
        <v>177</v>
      </c>
      <c r="C153" s="68">
        <v>0</v>
      </c>
      <c r="D153" s="68">
        <v>0</v>
      </c>
      <c r="E153" s="72"/>
      <c r="F153" s="86">
        <f t="shared" si="9"/>
        <v>0</v>
      </c>
      <c r="G153" s="86">
        <f t="shared" si="10"/>
        <v>0</v>
      </c>
      <c r="H153" s="21"/>
      <c r="L153" s="21"/>
      <c r="M153" s="21"/>
      <c r="N153" s="48"/>
    </row>
    <row r="154" spans="1:14" x14ac:dyDescent="0.25">
      <c r="A154" s="19" t="s">
        <v>995</v>
      </c>
      <c r="B154" s="72" t="s">
        <v>992</v>
      </c>
      <c r="C154" s="68">
        <v>519.20000000000005</v>
      </c>
      <c r="D154" s="68">
        <v>519.20000000000005</v>
      </c>
      <c r="E154" s="72"/>
      <c r="F154" s="86">
        <f t="shared" si="9"/>
        <v>1.5380376985126183E-2</v>
      </c>
      <c r="G154" s="86">
        <f t="shared" si="10"/>
        <v>1.5380376985126183E-2</v>
      </c>
      <c r="H154" s="21"/>
      <c r="L154" s="21"/>
      <c r="M154" s="21"/>
      <c r="N154" s="48"/>
    </row>
    <row r="155" spans="1:14" x14ac:dyDescent="0.25">
      <c r="A155" s="19" t="s">
        <v>999</v>
      </c>
      <c r="B155" s="72" t="s">
        <v>89</v>
      </c>
      <c r="C155" s="68">
        <v>0</v>
      </c>
      <c r="D155" s="68">
        <v>0</v>
      </c>
      <c r="E155" s="72"/>
      <c r="F155" s="86">
        <f t="shared" si="9"/>
        <v>0</v>
      </c>
      <c r="G155" s="86">
        <f t="shared" si="10"/>
        <v>0</v>
      </c>
      <c r="H155" s="21"/>
      <c r="L155" s="21"/>
      <c r="M155" s="21"/>
      <c r="N155" s="48"/>
    </row>
    <row r="156" spans="1:14" outlineLevel="1" x14ac:dyDescent="0.25">
      <c r="A156" s="19" t="s">
        <v>1476</v>
      </c>
      <c r="B156" s="101" t="s">
        <v>91</v>
      </c>
      <c r="C156" s="68">
        <f>SUM(C138:C155)</f>
        <v>33757.299999999996</v>
      </c>
      <c r="D156" s="68">
        <f>SUM(D138:D155)</f>
        <v>33757.299999999996</v>
      </c>
      <c r="E156" s="72"/>
      <c r="F156" s="83">
        <f>SUM(F138:F155)</f>
        <v>1.0000000000000002</v>
      </c>
      <c r="G156" s="83">
        <f>SUM(G138:G155)</f>
        <v>1.0000000000000002</v>
      </c>
      <c r="H156" s="21"/>
      <c r="L156" s="21"/>
      <c r="M156" s="21"/>
      <c r="N156" s="48"/>
    </row>
    <row r="157" spans="1:14" outlineLevel="1" x14ac:dyDescent="0.25">
      <c r="A157" s="19" t="s">
        <v>203</v>
      </c>
      <c r="B157" s="91" t="s">
        <v>93</v>
      </c>
      <c r="C157" s="68"/>
      <c r="D157" s="68"/>
      <c r="E157" s="72"/>
      <c r="F157" s="86" t="str">
        <f t="shared" ref="F157:F162" si="11">IF($C$156=0,"",IF(C157="[for completion]","",IF(C157="","",C157/$C$156)))</f>
        <v/>
      </c>
      <c r="G157" s="86" t="str">
        <f t="shared" ref="G157:G162" si="12">IF($D$156=0,"",IF(D157="[for completion]","",IF(D157="","",D157/$D$156)))</f>
        <v/>
      </c>
      <c r="H157" s="21"/>
      <c r="L157" s="21"/>
      <c r="M157" s="21"/>
      <c r="N157" s="48"/>
    </row>
    <row r="158" spans="1:14" outlineLevel="1" x14ac:dyDescent="0.25">
      <c r="A158" s="19" t="s">
        <v>204</v>
      </c>
      <c r="B158" s="91" t="s">
        <v>93</v>
      </c>
      <c r="C158" s="68"/>
      <c r="D158" s="68"/>
      <c r="E158" s="72"/>
      <c r="F158" s="86" t="str">
        <f t="shared" si="11"/>
        <v/>
      </c>
      <c r="G158" s="86" t="str">
        <f t="shared" si="12"/>
        <v/>
      </c>
      <c r="H158" s="21"/>
      <c r="L158" s="21"/>
      <c r="M158" s="21"/>
      <c r="N158" s="48"/>
    </row>
    <row r="159" spans="1:14" outlineLevel="1" x14ac:dyDescent="0.25">
      <c r="A159" s="19" t="s">
        <v>205</v>
      </c>
      <c r="B159" s="91" t="s">
        <v>93</v>
      </c>
      <c r="C159" s="68"/>
      <c r="D159" s="68"/>
      <c r="E159" s="72"/>
      <c r="F159" s="86" t="str">
        <f t="shared" si="11"/>
        <v/>
      </c>
      <c r="G159" s="86" t="str">
        <f t="shared" si="12"/>
        <v/>
      </c>
      <c r="H159" s="21"/>
      <c r="L159" s="21"/>
      <c r="M159" s="21"/>
      <c r="N159" s="48"/>
    </row>
    <row r="160" spans="1:14" outlineLevel="1" x14ac:dyDescent="0.25">
      <c r="A160" s="19" t="s">
        <v>206</v>
      </c>
      <c r="B160" s="91" t="s">
        <v>93</v>
      </c>
      <c r="C160" s="68"/>
      <c r="D160" s="68"/>
      <c r="E160" s="72"/>
      <c r="F160" s="86" t="str">
        <f t="shared" si="11"/>
        <v/>
      </c>
      <c r="G160" s="86" t="str">
        <f t="shared" si="12"/>
        <v/>
      </c>
      <c r="H160" s="21"/>
      <c r="L160" s="21"/>
      <c r="M160" s="21"/>
      <c r="N160" s="48"/>
    </row>
    <row r="161" spans="1:14" outlineLevel="1" x14ac:dyDescent="0.25">
      <c r="A161" s="19" t="s">
        <v>207</v>
      </c>
      <c r="B161" s="91" t="s">
        <v>93</v>
      </c>
      <c r="C161" s="68"/>
      <c r="D161" s="68"/>
      <c r="E161" s="72"/>
      <c r="F161" s="86" t="str">
        <f t="shared" si="11"/>
        <v/>
      </c>
      <c r="G161" s="86" t="str">
        <f t="shared" si="12"/>
        <v/>
      </c>
      <c r="H161" s="21"/>
      <c r="L161" s="21"/>
      <c r="M161" s="21"/>
      <c r="N161" s="48"/>
    </row>
    <row r="162" spans="1:14" outlineLevel="1" x14ac:dyDescent="0.25">
      <c r="A162" s="19" t="s">
        <v>208</v>
      </c>
      <c r="B162" s="91" t="s">
        <v>93</v>
      </c>
      <c r="C162" s="68"/>
      <c r="D162" s="68"/>
      <c r="E162" s="72"/>
      <c r="F162" s="86" t="str">
        <f t="shared" si="11"/>
        <v/>
      </c>
      <c r="G162" s="86" t="str">
        <f t="shared" si="12"/>
        <v/>
      </c>
      <c r="H162" s="21"/>
      <c r="L162" s="21"/>
      <c r="M162" s="21"/>
      <c r="N162" s="48"/>
    </row>
    <row r="163" spans="1:14" ht="15" customHeight="1" x14ac:dyDescent="0.25">
      <c r="A163" s="75"/>
      <c r="B163" s="76" t="s">
        <v>209</v>
      </c>
      <c r="C163" s="95" t="s">
        <v>151</v>
      </c>
      <c r="D163" s="95" t="s">
        <v>152</v>
      </c>
      <c r="E163" s="78"/>
      <c r="F163" s="95" t="s">
        <v>153</v>
      </c>
      <c r="G163" s="95" t="s">
        <v>154</v>
      </c>
      <c r="H163" s="21"/>
      <c r="L163" s="21"/>
      <c r="M163" s="21"/>
      <c r="N163" s="48"/>
    </row>
    <row r="164" spans="1:14" x14ac:dyDescent="0.25">
      <c r="A164" s="19" t="s">
        <v>211</v>
      </c>
      <c r="B164" s="45" t="s">
        <v>212</v>
      </c>
      <c r="C164" s="68">
        <v>32643.309099999999</v>
      </c>
      <c r="D164" s="68">
        <v>32643.309099999999</v>
      </c>
      <c r="E164" s="109"/>
      <c r="F164" s="86">
        <f>IF($C$167=0,"",IF(C164="[for completion]","",IF(C164="","",C164/$C$167)))</f>
        <v>0.96699999999999986</v>
      </c>
      <c r="G164" s="86">
        <f>IF($D$167=0,"",IF(D164="[for completion]","",IF(D164="","",D164/$D$167)))</f>
        <v>0.96699999999999986</v>
      </c>
      <c r="H164" s="21"/>
      <c r="L164" s="21"/>
      <c r="M164" s="21"/>
      <c r="N164" s="48"/>
    </row>
    <row r="165" spans="1:14" x14ac:dyDescent="0.25">
      <c r="A165" s="19" t="s">
        <v>213</v>
      </c>
      <c r="B165" s="45" t="s">
        <v>214</v>
      </c>
      <c r="C165" s="68">
        <v>1113.9909000000043</v>
      </c>
      <c r="D165" s="68">
        <v>1113.9909000000043</v>
      </c>
      <c r="E165" s="109"/>
      <c r="F165" s="86">
        <f>IF($C$167=0,"",IF(C165="[for completion]","",IF(C165="","",C165/$C$167)))</f>
        <v>3.3000000000000126E-2</v>
      </c>
      <c r="G165" s="86">
        <f>IF($D$167=0,"",IF(D165="[for completion]","",IF(D165="","",D165/$D$167)))</f>
        <v>3.3000000000000126E-2</v>
      </c>
      <c r="H165" s="21"/>
      <c r="L165" s="21"/>
      <c r="M165" s="21"/>
      <c r="N165" s="48"/>
    </row>
    <row r="166" spans="1:14" x14ac:dyDescent="0.25">
      <c r="A166" s="19" t="s">
        <v>215</v>
      </c>
      <c r="B166" s="45" t="s">
        <v>89</v>
      </c>
      <c r="C166" s="68">
        <v>0</v>
      </c>
      <c r="D166" s="68">
        <v>0</v>
      </c>
      <c r="E166" s="109"/>
      <c r="F166" s="86">
        <f>IF($C$167=0,"",IF(C166="[for completion]","",IF(C166="","",C166/$C$167)))</f>
        <v>0</v>
      </c>
      <c r="G166" s="86">
        <f>IF($D$167=0,"",IF(D166="[for completion]","",IF(D166="","",D166/$D$167)))</f>
        <v>0</v>
      </c>
      <c r="H166" s="21"/>
      <c r="L166" s="21"/>
      <c r="M166" s="21"/>
      <c r="N166" s="48"/>
    </row>
    <row r="167" spans="1:14" x14ac:dyDescent="0.25">
      <c r="A167" s="19" t="s">
        <v>216</v>
      </c>
      <c r="B167" s="110" t="s">
        <v>91</v>
      </c>
      <c r="C167" s="111">
        <f>SUM(C164:C166)</f>
        <v>33757.300000000003</v>
      </c>
      <c r="D167" s="111">
        <f>SUM(D164:D166)</f>
        <v>33757.300000000003</v>
      </c>
      <c r="E167" s="109"/>
      <c r="F167" s="112">
        <f>SUM(F164:F166)</f>
        <v>1</v>
      </c>
      <c r="G167" s="112">
        <f>SUM(G164:G166)</f>
        <v>1</v>
      </c>
      <c r="H167" s="21"/>
      <c r="L167" s="21"/>
      <c r="M167" s="21"/>
      <c r="N167" s="48"/>
    </row>
    <row r="168" spans="1:14" outlineLevel="1" x14ac:dyDescent="0.25">
      <c r="A168" s="19" t="s">
        <v>217</v>
      </c>
      <c r="B168" s="110"/>
      <c r="C168" s="111"/>
      <c r="D168" s="111"/>
      <c r="E168" s="109"/>
      <c r="F168" s="109"/>
      <c r="G168" s="100"/>
      <c r="H168" s="21"/>
      <c r="L168" s="21"/>
      <c r="M168" s="21"/>
      <c r="N168" s="48"/>
    </row>
    <row r="169" spans="1:14" outlineLevel="1" x14ac:dyDescent="0.25">
      <c r="A169" s="19" t="s">
        <v>218</v>
      </c>
      <c r="B169" s="110"/>
      <c r="C169" s="111"/>
      <c r="D169" s="111"/>
      <c r="E169" s="109"/>
      <c r="F169" s="109"/>
      <c r="G169" s="100"/>
      <c r="H169" s="21"/>
      <c r="L169" s="21"/>
      <c r="M169" s="21"/>
      <c r="N169" s="48"/>
    </row>
    <row r="170" spans="1:14" outlineLevel="1" x14ac:dyDescent="0.25">
      <c r="A170" s="19" t="s">
        <v>219</v>
      </c>
      <c r="B170" s="110"/>
      <c r="C170" s="111"/>
      <c r="D170" s="111"/>
      <c r="E170" s="109"/>
      <c r="F170" s="109"/>
      <c r="G170" s="100"/>
      <c r="H170" s="21"/>
      <c r="L170" s="21"/>
      <c r="M170" s="21"/>
      <c r="N170" s="48"/>
    </row>
    <row r="171" spans="1:14" outlineLevel="1" x14ac:dyDescent="0.25">
      <c r="A171" s="19" t="s">
        <v>220</v>
      </c>
      <c r="B171" s="110"/>
      <c r="C171" s="111"/>
      <c r="D171" s="111"/>
      <c r="E171" s="109"/>
      <c r="F171" s="109"/>
      <c r="G171" s="100"/>
      <c r="H171" s="21"/>
      <c r="L171" s="21"/>
      <c r="M171" s="21"/>
      <c r="N171" s="48"/>
    </row>
    <row r="172" spans="1:14" outlineLevel="1" x14ac:dyDescent="0.25">
      <c r="A172" s="19" t="s">
        <v>221</v>
      </c>
      <c r="B172" s="110"/>
      <c r="C172" s="111"/>
      <c r="D172" s="111"/>
      <c r="E172" s="109"/>
      <c r="F172" s="109"/>
      <c r="G172" s="100"/>
      <c r="H172" s="21"/>
      <c r="L172" s="21"/>
      <c r="M172" s="21"/>
      <c r="N172" s="48"/>
    </row>
    <row r="173" spans="1:14" ht="15" customHeight="1" x14ac:dyDescent="0.25">
      <c r="A173" s="75"/>
      <c r="B173" s="76" t="s">
        <v>222</v>
      </c>
      <c r="C173" s="77" t="s">
        <v>58</v>
      </c>
      <c r="D173" s="77"/>
      <c r="E173" s="78"/>
      <c r="F173" s="79" t="s">
        <v>223</v>
      </c>
      <c r="G173" s="79"/>
      <c r="H173" s="21"/>
      <c r="L173" s="21"/>
      <c r="M173" s="21"/>
      <c r="N173" s="48"/>
    </row>
    <row r="174" spans="1:14" ht="15" customHeight="1" x14ac:dyDescent="0.25">
      <c r="A174" s="19" t="s">
        <v>224</v>
      </c>
      <c r="B174" s="72" t="s">
        <v>225</v>
      </c>
      <c r="C174" s="68">
        <v>0</v>
      </c>
      <c r="D174" s="67"/>
      <c r="E174" s="57"/>
      <c r="F174" s="86">
        <f>IF($C$179=0,"",IF(C174="[for completion]","",C174/$C$179))</f>
        <v>0</v>
      </c>
      <c r="G174" s="87"/>
      <c r="H174" s="21"/>
      <c r="L174" s="21"/>
      <c r="M174" s="21"/>
      <c r="N174" s="48"/>
    </row>
    <row r="175" spans="1:14" ht="30.75" customHeight="1" x14ac:dyDescent="0.25">
      <c r="A175" s="19" t="s">
        <v>9</v>
      </c>
      <c r="B175" s="72" t="s">
        <v>942</v>
      </c>
      <c r="C175" s="68">
        <v>0</v>
      </c>
      <c r="D175" s="47"/>
      <c r="E175" s="94"/>
      <c r="F175" s="86">
        <f>IF($C$179=0,"",IF(C175="[for completion]","",C175/$C$179))</f>
        <v>0</v>
      </c>
      <c r="G175" s="87"/>
      <c r="H175" s="21"/>
      <c r="L175" s="21"/>
      <c r="M175" s="21"/>
      <c r="N175" s="48"/>
    </row>
    <row r="176" spans="1:14" x14ac:dyDescent="0.25">
      <c r="A176" s="19" t="s">
        <v>226</v>
      </c>
      <c r="B176" s="72" t="s">
        <v>227</v>
      </c>
      <c r="C176" s="68">
        <v>0</v>
      </c>
      <c r="D176" s="47"/>
      <c r="E176" s="94"/>
      <c r="F176" s="86"/>
      <c r="G176" s="87"/>
      <c r="H176" s="21"/>
      <c r="L176" s="21"/>
      <c r="M176" s="21"/>
      <c r="N176" s="48"/>
    </row>
    <row r="177" spans="1:14" x14ac:dyDescent="0.25">
      <c r="A177" s="19" t="s">
        <v>228</v>
      </c>
      <c r="B177" s="72" t="s">
        <v>229</v>
      </c>
      <c r="C177" s="68">
        <v>0</v>
      </c>
      <c r="D177" s="47"/>
      <c r="E177" s="94"/>
      <c r="F177" s="86">
        <f>IF($C$179=0,"",IF(C177="[for completion]","",C177/$C$179))</f>
        <v>0</v>
      </c>
      <c r="G177" s="87"/>
      <c r="H177" s="21"/>
      <c r="L177" s="21"/>
      <c r="M177" s="21"/>
      <c r="N177" s="48"/>
    </row>
    <row r="178" spans="1:14" x14ac:dyDescent="0.25">
      <c r="A178" s="19" t="s">
        <v>230</v>
      </c>
      <c r="B178" s="72" t="s">
        <v>89</v>
      </c>
      <c r="C178" s="68">
        <v>922.5</v>
      </c>
      <c r="D178" s="47"/>
      <c r="E178" s="94"/>
      <c r="F178" s="86">
        <f>IF($C$179=0,"",IF(C178="[for completion]","",C178/$C$179))</f>
        <v>1</v>
      </c>
      <c r="G178" s="87"/>
      <c r="H178" s="21"/>
      <c r="L178" s="21"/>
      <c r="M178" s="21"/>
      <c r="N178" s="48"/>
    </row>
    <row r="179" spans="1:14" x14ac:dyDescent="0.25">
      <c r="A179" s="19" t="s">
        <v>10</v>
      </c>
      <c r="B179" s="101" t="s">
        <v>91</v>
      </c>
      <c r="C179" s="89">
        <v>922.5</v>
      </c>
      <c r="D179" s="47"/>
      <c r="E179" s="94"/>
      <c r="F179" s="90">
        <f>SUM(F174:F178)</f>
        <v>1</v>
      </c>
      <c r="G179" s="87"/>
      <c r="H179" s="21"/>
      <c r="L179" s="21"/>
      <c r="M179" s="21"/>
      <c r="N179" s="48"/>
    </row>
    <row r="180" spans="1:14" outlineLevel="1" x14ac:dyDescent="0.25">
      <c r="A180" s="19" t="s">
        <v>231</v>
      </c>
      <c r="B180" s="113" t="s">
        <v>232</v>
      </c>
      <c r="C180" s="68"/>
      <c r="D180" s="47"/>
      <c r="E180" s="94"/>
      <c r="F180" s="86">
        <f t="shared" ref="F180:F187" si="13">IF($C$179=0,"",IF(C180="[for completion]","",C180/$C$179))</f>
        <v>0</v>
      </c>
      <c r="G180" s="87"/>
      <c r="H180" s="21"/>
      <c r="L180" s="21"/>
      <c r="M180" s="21"/>
      <c r="N180" s="48"/>
    </row>
    <row r="181" spans="1:14" s="115" customFormat="1" ht="30" customHeight="1" outlineLevel="1" x14ac:dyDescent="0.25">
      <c r="A181" s="19" t="s">
        <v>233</v>
      </c>
      <c r="B181" s="113" t="s">
        <v>234</v>
      </c>
      <c r="C181" s="114"/>
      <c r="D181" s="47"/>
      <c r="E181" s="47"/>
      <c r="F181" s="86">
        <f t="shared" si="13"/>
        <v>0</v>
      </c>
      <c r="G181" s="47"/>
    </row>
    <row r="182" spans="1:14" ht="30" customHeight="1" outlineLevel="1" x14ac:dyDescent="0.25">
      <c r="A182" s="19" t="s">
        <v>235</v>
      </c>
      <c r="B182" s="113" t="s">
        <v>236</v>
      </c>
      <c r="C182" s="68"/>
      <c r="D182" s="47"/>
      <c r="E182" s="94"/>
      <c r="F182" s="86">
        <f t="shared" si="13"/>
        <v>0</v>
      </c>
      <c r="G182" s="87"/>
      <c r="H182" s="21"/>
      <c r="L182" s="21"/>
      <c r="M182" s="21"/>
      <c r="N182" s="48"/>
    </row>
    <row r="183" spans="1:14" outlineLevel="1" x14ac:dyDescent="0.25">
      <c r="A183" s="19" t="s">
        <v>237</v>
      </c>
      <c r="B183" s="113" t="s">
        <v>238</v>
      </c>
      <c r="C183" s="68"/>
      <c r="D183" s="47"/>
      <c r="E183" s="94"/>
      <c r="F183" s="86">
        <f t="shared" si="13"/>
        <v>0</v>
      </c>
      <c r="G183" s="87"/>
      <c r="H183" s="21"/>
      <c r="L183" s="21"/>
      <c r="M183" s="21"/>
      <c r="N183" s="48"/>
    </row>
    <row r="184" spans="1:14" s="115" customFormat="1" ht="30" customHeight="1" outlineLevel="1" x14ac:dyDescent="0.25">
      <c r="A184" s="19" t="s">
        <v>239</v>
      </c>
      <c r="B184" s="113" t="s">
        <v>240</v>
      </c>
      <c r="C184" s="114"/>
      <c r="D184" s="47"/>
      <c r="E184" s="47"/>
      <c r="F184" s="86">
        <f t="shared" si="13"/>
        <v>0</v>
      </c>
      <c r="G184" s="47"/>
    </row>
    <row r="185" spans="1:14" ht="30" customHeight="1" outlineLevel="1" x14ac:dyDescent="0.25">
      <c r="A185" s="19" t="s">
        <v>241</v>
      </c>
      <c r="B185" s="113" t="s">
        <v>242</v>
      </c>
      <c r="C185" s="68"/>
      <c r="D185" s="47"/>
      <c r="E185" s="94"/>
      <c r="F185" s="86">
        <f t="shared" si="13"/>
        <v>0</v>
      </c>
      <c r="G185" s="87"/>
      <c r="H185" s="21"/>
      <c r="L185" s="21"/>
      <c r="M185" s="21"/>
      <c r="N185" s="48"/>
    </row>
    <row r="186" spans="1:14" outlineLevel="1" x14ac:dyDescent="0.25">
      <c r="A186" s="19" t="s">
        <v>243</v>
      </c>
      <c r="B186" s="113" t="s">
        <v>244</v>
      </c>
      <c r="C186" s="68">
        <v>0</v>
      </c>
      <c r="D186" s="47"/>
      <c r="E186" s="94"/>
      <c r="F186" s="86">
        <f t="shared" si="13"/>
        <v>0</v>
      </c>
      <c r="G186" s="87"/>
      <c r="H186" s="21"/>
      <c r="L186" s="21"/>
      <c r="M186" s="21"/>
      <c r="N186" s="48"/>
    </row>
    <row r="187" spans="1:14" outlineLevel="1" x14ac:dyDescent="0.25">
      <c r="A187" s="19" t="s">
        <v>245</v>
      </c>
      <c r="B187" s="113" t="s">
        <v>246</v>
      </c>
      <c r="C187" s="68">
        <v>0</v>
      </c>
      <c r="D187" s="47"/>
      <c r="E187" s="94"/>
      <c r="F187" s="86">
        <f t="shared" si="13"/>
        <v>0</v>
      </c>
      <c r="G187" s="87"/>
      <c r="H187" s="21"/>
      <c r="L187" s="21"/>
      <c r="M187" s="21"/>
      <c r="N187" s="48"/>
    </row>
    <row r="188" spans="1:14" outlineLevel="1" x14ac:dyDescent="0.25">
      <c r="A188" s="19" t="s">
        <v>247</v>
      </c>
      <c r="B188" s="113"/>
      <c r="C188" s="47"/>
      <c r="D188" s="47"/>
      <c r="E188" s="94"/>
      <c r="F188" s="87"/>
      <c r="G188" s="87"/>
      <c r="H188" s="21"/>
      <c r="L188" s="21"/>
      <c r="M188" s="21"/>
      <c r="N188" s="48"/>
    </row>
    <row r="189" spans="1:14" outlineLevel="1" x14ac:dyDescent="0.25">
      <c r="A189" s="19" t="s">
        <v>248</v>
      </c>
      <c r="B189" s="113"/>
      <c r="C189" s="47"/>
      <c r="D189" s="47"/>
      <c r="E189" s="94"/>
      <c r="F189" s="87"/>
      <c r="G189" s="87"/>
      <c r="H189" s="21"/>
      <c r="L189" s="21"/>
      <c r="M189" s="21"/>
      <c r="N189" s="48"/>
    </row>
    <row r="190" spans="1:14" outlineLevel="1" x14ac:dyDescent="0.25">
      <c r="A190" s="19" t="s">
        <v>249</v>
      </c>
      <c r="B190" s="113"/>
      <c r="C190" s="47"/>
      <c r="D190" s="47"/>
      <c r="E190" s="94"/>
      <c r="F190" s="87"/>
      <c r="G190" s="87"/>
      <c r="H190" s="21"/>
      <c r="L190" s="21"/>
      <c r="M190" s="21"/>
      <c r="N190" s="48"/>
    </row>
    <row r="191" spans="1:14" outlineLevel="1" x14ac:dyDescent="0.25">
      <c r="A191" s="19" t="s">
        <v>250</v>
      </c>
      <c r="B191" s="91"/>
      <c r="C191" s="47"/>
      <c r="D191" s="47"/>
      <c r="E191" s="94"/>
      <c r="F191" s="87"/>
      <c r="G191" s="87"/>
      <c r="H191" s="21"/>
      <c r="L191" s="21"/>
      <c r="M191" s="21"/>
      <c r="N191" s="48"/>
    </row>
    <row r="192" spans="1:14" ht="15" customHeight="1" x14ac:dyDescent="0.25">
      <c r="A192" s="75"/>
      <c r="B192" s="76" t="s">
        <v>251</v>
      </c>
      <c r="C192" s="77" t="s">
        <v>58</v>
      </c>
      <c r="D192" s="77"/>
      <c r="E192" s="78"/>
      <c r="F192" s="79" t="s">
        <v>223</v>
      </c>
      <c r="G192" s="79"/>
      <c r="H192" s="21"/>
      <c r="L192" s="21"/>
      <c r="M192" s="21"/>
      <c r="N192" s="48"/>
    </row>
    <row r="193" spans="1:14" x14ac:dyDescent="0.25">
      <c r="A193" s="19" t="s">
        <v>252</v>
      </c>
      <c r="B193" s="72" t="s">
        <v>253</v>
      </c>
      <c r="C193" s="68">
        <v>912.1</v>
      </c>
      <c r="D193" s="47"/>
      <c r="E193" s="85"/>
      <c r="F193" s="86">
        <f t="shared" ref="F193:F206" si="14">IF($C$208=0,"",IF(C193="[for completion]","",C193/$C$208))</f>
        <v>0.98872628726287271</v>
      </c>
      <c r="G193" s="87"/>
      <c r="H193" s="21"/>
      <c r="L193" s="21"/>
      <c r="M193" s="21"/>
      <c r="N193" s="48"/>
    </row>
    <row r="194" spans="1:14" x14ac:dyDescent="0.25">
      <c r="A194" s="19" t="s">
        <v>254</v>
      </c>
      <c r="B194" s="72" t="s">
        <v>255</v>
      </c>
      <c r="C194" s="68">
        <v>10.4</v>
      </c>
      <c r="D194" s="47"/>
      <c r="E194" s="94"/>
      <c r="F194" s="86">
        <f t="shared" si="14"/>
        <v>1.1273712737127371E-2</v>
      </c>
      <c r="G194" s="94"/>
      <c r="H194" s="21"/>
      <c r="L194" s="21"/>
      <c r="M194" s="21"/>
      <c r="N194" s="48"/>
    </row>
    <row r="195" spans="1:14" x14ac:dyDescent="0.25">
      <c r="A195" s="19" t="s">
        <v>256</v>
      </c>
      <c r="B195" s="72" t="s">
        <v>257</v>
      </c>
      <c r="C195" s="68">
        <v>0</v>
      </c>
      <c r="D195" s="47"/>
      <c r="E195" s="94"/>
      <c r="F195" s="86">
        <f t="shared" si="14"/>
        <v>0</v>
      </c>
      <c r="G195" s="94"/>
      <c r="H195" s="21"/>
      <c r="L195" s="21"/>
      <c r="M195" s="21"/>
      <c r="N195" s="48"/>
    </row>
    <row r="196" spans="1:14" x14ac:dyDescent="0.25">
      <c r="A196" s="19" t="s">
        <v>258</v>
      </c>
      <c r="B196" s="72" t="s">
        <v>259</v>
      </c>
      <c r="C196" s="68">
        <v>0</v>
      </c>
      <c r="D196" s="47"/>
      <c r="E196" s="94"/>
      <c r="F196" s="86">
        <f t="shared" si="14"/>
        <v>0</v>
      </c>
      <c r="G196" s="94"/>
      <c r="H196" s="21"/>
      <c r="L196" s="21"/>
      <c r="M196" s="21"/>
      <c r="N196" s="48"/>
    </row>
    <row r="197" spans="1:14" x14ac:dyDescent="0.25">
      <c r="A197" s="19" t="s">
        <v>260</v>
      </c>
      <c r="B197" s="72" t="s">
        <v>261</v>
      </c>
      <c r="C197" s="68">
        <v>0</v>
      </c>
      <c r="D197" s="47"/>
      <c r="E197" s="94"/>
      <c r="F197" s="86">
        <f t="shared" si="14"/>
        <v>0</v>
      </c>
      <c r="G197" s="94"/>
      <c r="H197" s="21"/>
      <c r="L197" s="21"/>
      <c r="M197" s="21"/>
      <c r="N197" s="48"/>
    </row>
    <row r="198" spans="1:14" x14ac:dyDescent="0.25">
      <c r="A198" s="19" t="s">
        <v>262</v>
      </c>
      <c r="B198" s="72" t="s">
        <v>263</v>
      </c>
      <c r="C198" s="68">
        <v>0</v>
      </c>
      <c r="D198" s="47"/>
      <c r="E198" s="94"/>
      <c r="F198" s="86">
        <f t="shared" si="14"/>
        <v>0</v>
      </c>
      <c r="G198" s="94"/>
      <c r="H198" s="21"/>
      <c r="L198" s="21"/>
      <c r="M198" s="21"/>
      <c r="N198" s="48"/>
    </row>
    <row r="199" spans="1:14" x14ac:dyDescent="0.25">
      <c r="A199" s="19" t="s">
        <v>264</v>
      </c>
      <c r="B199" s="72" t="s">
        <v>265</v>
      </c>
      <c r="C199" s="68">
        <v>0</v>
      </c>
      <c r="D199" s="47"/>
      <c r="E199" s="94"/>
      <c r="F199" s="86">
        <f t="shared" si="14"/>
        <v>0</v>
      </c>
      <c r="G199" s="94"/>
      <c r="H199" s="21"/>
      <c r="L199" s="21"/>
      <c r="M199" s="21"/>
      <c r="N199" s="48"/>
    </row>
    <row r="200" spans="1:14" x14ac:dyDescent="0.25">
      <c r="A200" s="19" t="s">
        <v>266</v>
      </c>
      <c r="B200" s="72" t="s">
        <v>12</v>
      </c>
      <c r="C200" s="68">
        <v>0</v>
      </c>
      <c r="D200" s="47"/>
      <c r="E200" s="94"/>
      <c r="F200" s="86">
        <f t="shared" si="14"/>
        <v>0</v>
      </c>
      <c r="G200" s="94"/>
      <c r="H200" s="21"/>
      <c r="L200" s="21"/>
      <c r="M200" s="21"/>
      <c r="N200" s="48"/>
    </row>
    <row r="201" spans="1:14" x14ac:dyDescent="0.25">
      <c r="A201" s="19" t="s">
        <v>267</v>
      </c>
      <c r="B201" s="72" t="s">
        <v>268</v>
      </c>
      <c r="C201" s="68">
        <v>0</v>
      </c>
      <c r="D201" s="47"/>
      <c r="E201" s="94"/>
      <c r="F201" s="86">
        <f t="shared" si="14"/>
        <v>0</v>
      </c>
      <c r="G201" s="94"/>
      <c r="H201" s="21"/>
      <c r="L201" s="21"/>
      <c r="M201" s="21"/>
      <c r="N201" s="48"/>
    </row>
    <row r="202" spans="1:14" x14ac:dyDescent="0.25">
      <c r="A202" s="19" t="s">
        <v>269</v>
      </c>
      <c r="B202" s="72" t="s">
        <v>270</v>
      </c>
      <c r="C202" s="68">
        <v>0</v>
      </c>
      <c r="D202" s="47"/>
      <c r="E202" s="94"/>
      <c r="F202" s="86">
        <f t="shared" si="14"/>
        <v>0</v>
      </c>
      <c r="G202" s="94"/>
      <c r="H202" s="21"/>
      <c r="L202" s="21"/>
      <c r="M202" s="21"/>
      <c r="N202" s="48"/>
    </row>
    <row r="203" spans="1:14" x14ac:dyDescent="0.25">
      <c r="A203" s="19" t="s">
        <v>271</v>
      </c>
      <c r="B203" s="72" t="s">
        <v>272</v>
      </c>
      <c r="C203" s="68">
        <v>0</v>
      </c>
      <c r="D203" s="47"/>
      <c r="E203" s="94"/>
      <c r="F203" s="86">
        <f t="shared" si="14"/>
        <v>0</v>
      </c>
      <c r="G203" s="94"/>
      <c r="H203" s="21"/>
      <c r="L203" s="21"/>
      <c r="M203" s="21"/>
      <c r="N203" s="48"/>
    </row>
    <row r="204" spans="1:14" x14ac:dyDescent="0.25">
      <c r="A204" s="19" t="s">
        <v>273</v>
      </c>
      <c r="B204" s="72" t="s">
        <v>274</v>
      </c>
      <c r="C204" s="68">
        <v>0</v>
      </c>
      <c r="D204" s="47"/>
      <c r="E204" s="94"/>
      <c r="F204" s="86">
        <f t="shared" si="14"/>
        <v>0</v>
      </c>
      <c r="G204" s="94"/>
      <c r="H204" s="21"/>
      <c r="L204" s="21"/>
      <c r="M204" s="21"/>
      <c r="N204" s="48"/>
    </row>
    <row r="205" spans="1:14" x14ac:dyDescent="0.25">
      <c r="A205" s="19" t="s">
        <v>275</v>
      </c>
      <c r="B205" s="72" t="s">
        <v>276</v>
      </c>
      <c r="C205" s="68">
        <v>0</v>
      </c>
      <c r="D205" s="47"/>
      <c r="E205" s="94"/>
      <c r="F205" s="86">
        <f t="shared" si="14"/>
        <v>0</v>
      </c>
      <c r="G205" s="94"/>
      <c r="H205" s="21"/>
      <c r="L205" s="21"/>
      <c r="M205" s="21"/>
      <c r="N205" s="48"/>
    </row>
    <row r="206" spans="1:14" x14ac:dyDescent="0.25">
      <c r="A206" s="19" t="s">
        <v>277</v>
      </c>
      <c r="B206" s="72" t="s">
        <v>89</v>
      </c>
      <c r="C206" s="68">
        <v>0</v>
      </c>
      <c r="D206" s="47"/>
      <c r="E206" s="94"/>
      <c r="F206" s="86">
        <f t="shared" si="14"/>
        <v>0</v>
      </c>
      <c r="G206" s="94"/>
      <c r="H206" s="21"/>
      <c r="L206" s="21"/>
      <c r="M206" s="21"/>
      <c r="N206" s="48"/>
    </row>
    <row r="207" spans="1:14" x14ac:dyDescent="0.25">
      <c r="A207" s="19" t="s">
        <v>278</v>
      </c>
      <c r="B207" s="88" t="s">
        <v>279</v>
      </c>
      <c r="C207" s="68">
        <f>SUM(C193:C195)</f>
        <v>922.5</v>
      </c>
      <c r="D207" s="47"/>
      <c r="E207" s="94"/>
      <c r="F207" s="86"/>
      <c r="G207" s="94"/>
      <c r="H207" s="21"/>
      <c r="L207" s="21"/>
      <c r="M207" s="21"/>
      <c r="N207" s="48"/>
    </row>
    <row r="208" spans="1:14" x14ac:dyDescent="0.25">
      <c r="A208" s="19" t="s">
        <v>280</v>
      </c>
      <c r="B208" s="101" t="s">
        <v>91</v>
      </c>
      <c r="C208" s="89">
        <f>SUM(C193:C206)</f>
        <v>922.5</v>
      </c>
      <c r="D208" s="72"/>
      <c r="E208" s="94"/>
      <c r="F208" s="90">
        <f>SUM(F193:F206)</f>
        <v>1</v>
      </c>
      <c r="G208" s="94"/>
      <c r="H208" s="21"/>
      <c r="L208" s="21"/>
      <c r="M208" s="21"/>
      <c r="N208" s="48"/>
    </row>
    <row r="209" spans="1:14" outlineLevel="1" x14ac:dyDescent="0.25">
      <c r="A209" s="19" t="s">
        <v>281</v>
      </c>
      <c r="B209" s="91" t="s">
        <v>93</v>
      </c>
      <c r="C209" s="68"/>
      <c r="D209" s="47"/>
      <c r="E209" s="94"/>
      <c r="F209" s="86">
        <f t="shared" ref="F209:F215" si="15">IF($C$208=0,"",IF(C209="[for completion]","",C209/$C$208))</f>
        <v>0</v>
      </c>
      <c r="G209" s="94"/>
      <c r="H209" s="21"/>
      <c r="L209" s="21"/>
      <c r="M209" s="21"/>
      <c r="N209" s="48"/>
    </row>
    <row r="210" spans="1:14" outlineLevel="1" x14ac:dyDescent="0.25">
      <c r="A210" s="19" t="s">
        <v>282</v>
      </c>
      <c r="B210" s="91" t="s">
        <v>93</v>
      </c>
      <c r="C210" s="68"/>
      <c r="D210" s="47"/>
      <c r="E210" s="94"/>
      <c r="F210" s="86">
        <f t="shared" si="15"/>
        <v>0</v>
      </c>
      <c r="G210" s="94"/>
      <c r="H210" s="21"/>
      <c r="L210" s="21"/>
      <c r="M210" s="21"/>
      <c r="N210" s="48"/>
    </row>
    <row r="211" spans="1:14" outlineLevel="1" x14ac:dyDescent="0.25">
      <c r="A211" s="19" t="s">
        <v>283</v>
      </c>
      <c r="B211" s="91" t="s">
        <v>93</v>
      </c>
      <c r="C211" s="68"/>
      <c r="D211" s="47"/>
      <c r="E211" s="94"/>
      <c r="F211" s="86">
        <f t="shared" si="15"/>
        <v>0</v>
      </c>
      <c r="G211" s="94"/>
      <c r="H211" s="21"/>
      <c r="L211" s="21"/>
      <c r="M211" s="21"/>
      <c r="N211" s="48"/>
    </row>
    <row r="212" spans="1:14" outlineLevel="1" x14ac:dyDescent="0.25">
      <c r="A212" s="19" t="s">
        <v>284</v>
      </c>
      <c r="B212" s="91" t="s">
        <v>93</v>
      </c>
      <c r="C212" s="68"/>
      <c r="D212" s="47"/>
      <c r="E212" s="94"/>
      <c r="F212" s="86">
        <f t="shared" si="15"/>
        <v>0</v>
      </c>
      <c r="G212" s="94"/>
      <c r="H212" s="21"/>
      <c r="L212" s="21"/>
      <c r="M212" s="21"/>
      <c r="N212" s="48"/>
    </row>
    <row r="213" spans="1:14" outlineLevel="1" x14ac:dyDescent="0.25">
      <c r="A213" s="19" t="s">
        <v>285</v>
      </c>
      <c r="B213" s="91" t="s">
        <v>93</v>
      </c>
      <c r="C213" s="68"/>
      <c r="D213" s="47"/>
      <c r="E213" s="94"/>
      <c r="F213" s="86">
        <f t="shared" si="15"/>
        <v>0</v>
      </c>
      <c r="G213" s="94"/>
      <c r="H213" s="21"/>
      <c r="L213" s="21"/>
      <c r="M213" s="21"/>
      <c r="N213" s="48"/>
    </row>
    <row r="214" spans="1:14" outlineLevel="1" x14ac:dyDescent="0.25">
      <c r="A214" s="19" t="s">
        <v>286</v>
      </c>
      <c r="B214" s="91" t="s">
        <v>93</v>
      </c>
      <c r="C214" s="68"/>
      <c r="D214" s="47"/>
      <c r="E214" s="94"/>
      <c r="F214" s="86">
        <f t="shared" si="15"/>
        <v>0</v>
      </c>
      <c r="G214" s="94"/>
      <c r="H214" s="21"/>
      <c r="L214" s="21"/>
      <c r="M214" s="21"/>
      <c r="N214" s="48"/>
    </row>
    <row r="215" spans="1:14" outlineLevel="1" x14ac:dyDescent="0.25">
      <c r="A215" s="19" t="s">
        <v>287</v>
      </c>
      <c r="B215" s="91" t="s">
        <v>93</v>
      </c>
      <c r="C215" s="68"/>
      <c r="D215" s="47"/>
      <c r="E215" s="94"/>
      <c r="F215" s="86">
        <f t="shared" si="15"/>
        <v>0</v>
      </c>
      <c r="G215" s="94"/>
      <c r="H215" s="21"/>
      <c r="L215" s="21"/>
      <c r="M215" s="21"/>
      <c r="N215" s="48"/>
    </row>
    <row r="216" spans="1:14" ht="15" customHeight="1" x14ac:dyDescent="0.25">
      <c r="A216" s="75"/>
      <c r="B216" s="76" t="s">
        <v>288</v>
      </c>
      <c r="C216" s="77" t="s">
        <v>58</v>
      </c>
      <c r="D216" s="77"/>
      <c r="E216" s="78"/>
      <c r="F216" s="79" t="s">
        <v>79</v>
      </c>
      <c r="G216" s="79" t="s">
        <v>210</v>
      </c>
      <c r="H216" s="21"/>
      <c r="L216" s="21"/>
      <c r="M216" s="21"/>
      <c r="N216" s="48"/>
    </row>
    <row r="217" spans="1:14" x14ac:dyDescent="0.25">
      <c r="A217" s="19" t="s">
        <v>289</v>
      </c>
      <c r="B217" s="100" t="s">
        <v>290</v>
      </c>
      <c r="C217" s="68">
        <v>0</v>
      </c>
      <c r="D217" s="47"/>
      <c r="E217" s="109"/>
      <c r="F217" s="86">
        <f>IF($C$38=0,"",IF(C217="[for completion]","",IF(C217="","",C217/$C$38)))</f>
        <v>0</v>
      </c>
      <c r="G217" s="86">
        <f>IF($C$39=0,"",IF(C217="[for completion]","",IF(C217="","",C217/$C$39)))</f>
        <v>0</v>
      </c>
      <c r="H217" s="21"/>
      <c r="L217" s="21"/>
      <c r="M217" s="21"/>
      <c r="N217" s="48"/>
    </row>
    <row r="218" spans="1:14" x14ac:dyDescent="0.25">
      <c r="A218" s="19" t="s">
        <v>291</v>
      </c>
      <c r="B218" s="100" t="s">
        <v>292</v>
      </c>
      <c r="C218" s="68">
        <v>907.3</v>
      </c>
      <c r="D218" s="47"/>
      <c r="E218" s="109"/>
      <c r="F218" s="86">
        <f>IF($C$38=0,"",IF(C218="[for completion]","",IF(C218="","",C218/$C$38)))</f>
        <v>2.4531500523183661E-2</v>
      </c>
      <c r="G218" s="86">
        <f>IF($C$39=0,"",IF(C218="[for completion]","",IF(C218="","",C218/$C$39)))</f>
        <v>2.6877149535063524E-2</v>
      </c>
      <c r="H218" s="21"/>
      <c r="L218" s="21"/>
      <c r="M218" s="21"/>
      <c r="N218" s="48"/>
    </row>
    <row r="219" spans="1:14" x14ac:dyDescent="0.25">
      <c r="A219" s="19" t="s">
        <v>293</v>
      </c>
      <c r="B219" s="100" t="s">
        <v>89</v>
      </c>
      <c r="C219" s="68">
        <v>0</v>
      </c>
      <c r="D219" s="47"/>
      <c r="E219" s="109"/>
      <c r="F219" s="86">
        <f>IF($C$38=0,"",IF(C219="[for completion]","",IF(C219="","",C219/$C$38)))</f>
        <v>0</v>
      </c>
      <c r="G219" s="86">
        <f>IF($C$39=0,"",IF(C219="[for completion]","",IF(C219="","",C219/$C$39)))</f>
        <v>0</v>
      </c>
      <c r="H219" s="21"/>
      <c r="L219" s="21"/>
      <c r="M219" s="21"/>
      <c r="N219" s="48"/>
    </row>
    <row r="220" spans="1:14" x14ac:dyDescent="0.25">
      <c r="A220" s="19" t="s">
        <v>294</v>
      </c>
      <c r="B220" s="101" t="s">
        <v>91</v>
      </c>
      <c r="C220" s="68">
        <f>SUM(C217:C219)</f>
        <v>907.3</v>
      </c>
      <c r="D220" s="47"/>
      <c r="E220" s="109"/>
      <c r="F220" s="83">
        <f>SUM(F217:F219)</f>
        <v>2.4531500523183661E-2</v>
      </c>
      <c r="G220" s="83">
        <f>SUM(G217:G219)</f>
        <v>2.6877149535063524E-2</v>
      </c>
      <c r="H220" s="21"/>
      <c r="L220" s="21"/>
      <c r="M220" s="21"/>
      <c r="N220" s="48"/>
    </row>
    <row r="221" spans="1:14" outlineLevel="1" x14ac:dyDescent="0.25">
      <c r="A221" s="19" t="s">
        <v>295</v>
      </c>
      <c r="B221" s="91" t="s">
        <v>93</v>
      </c>
      <c r="C221" s="68"/>
      <c r="D221" s="47"/>
      <c r="E221" s="109"/>
      <c r="F221" s="86" t="str">
        <f t="shared" ref="F221:F227" si="16">IF($C$38=0,"",IF(C221="[for completion]","",IF(C221="","",C221/$C$38)))</f>
        <v/>
      </c>
      <c r="G221" s="86" t="str">
        <f t="shared" ref="G221:G227" si="17">IF($C$39=0,"",IF(C221="[for completion]","",IF(C221="","",C221/$C$39)))</f>
        <v/>
      </c>
      <c r="H221" s="21"/>
      <c r="L221" s="21"/>
      <c r="M221" s="21"/>
      <c r="N221" s="48"/>
    </row>
    <row r="222" spans="1:14" outlineLevel="1" x14ac:dyDescent="0.25">
      <c r="A222" s="19" t="s">
        <v>296</v>
      </c>
      <c r="B222" s="91" t="s">
        <v>93</v>
      </c>
      <c r="C222" s="68"/>
      <c r="D222" s="47"/>
      <c r="E222" s="109"/>
      <c r="F222" s="86" t="str">
        <f t="shared" si="16"/>
        <v/>
      </c>
      <c r="G222" s="86" t="str">
        <f t="shared" si="17"/>
        <v/>
      </c>
      <c r="H222" s="21"/>
      <c r="L222" s="21"/>
      <c r="M222" s="21"/>
      <c r="N222" s="48"/>
    </row>
    <row r="223" spans="1:14" outlineLevel="1" x14ac:dyDescent="0.25">
      <c r="A223" s="19" t="s">
        <v>297</v>
      </c>
      <c r="B223" s="91" t="s">
        <v>93</v>
      </c>
      <c r="C223" s="68"/>
      <c r="D223" s="47"/>
      <c r="E223" s="109"/>
      <c r="F223" s="86" t="str">
        <f t="shared" si="16"/>
        <v/>
      </c>
      <c r="G223" s="86" t="str">
        <f t="shared" si="17"/>
        <v/>
      </c>
      <c r="H223" s="21"/>
      <c r="L223" s="21"/>
      <c r="M223" s="21"/>
      <c r="N223" s="48"/>
    </row>
    <row r="224" spans="1:14" outlineLevel="1" x14ac:dyDescent="0.25">
      <c r="A224" s="19" t="s">
        <v>298</v>
      </c>
      <c r="B224" s="91" t="s">
        <v>93</v>
      </c>
      <c r="C224" s="68"/>
      <c r="D224" s="47"/>
      <c r="E224" s="109"/>
      <c r="F224" s="86" t="str">
        <f t="shared" si="16"/>
        <v/>
      </c>
      <c r="G224" s="86" t="str">
        <f t="shared" si="17"/>
        <v/>
      </c>
      <c r="H224" s="21"/>
      <c r="L224" s="21"/>
      <c r="M224" s="21"/>
      <c r="N224" s="48"/>
    </row>
    <row r="225" spans="1:13" outlineLevel="1" x14ac:dyDescent="0.25">
      <c r="A225" s="19" t="s">
        <v>299</v>
      </c>
      <c r="B225" s="91" t="s">
        <v>93</v>
      </c>
      <c r="C225" s="68"/>
      <c r="D225" s="47"/>
      <c r="E225" s="109"/>
      <c r="F225" s="86" t="str">
        <f t="shared" si="16"/>
        <v/>
      </c>
      <c r="G225" s="86" t="str">
        <f t="shared" si="17"/>
        <v/>
      </c>
      <c r="H225" s="21"/>
      <c r="L225" s="21"/>
      <c r="M225" s="21"/>
    </row>
    <row r="226" spans="1:13" outlineLevel="1" x14ac:dyDescent="0.25">
      <c r="A226" s="19" t="s">
        <v>300</v>
      </c>
      <c r="B226" s="91" t="s">
        <v>93</v>
      </c>
      <c r="C226" s="68"/>
      <c r="D226" s="47"/>
      <c r="E226" s="72"/>
      <c r="F226" s="86" t="str">
        <f t="shared" si="16"/>
        <v/>
      </c>
      <c r="G226" s="86" t="str">
        <f t="shared" si="17"/>
        <v/>
      </c>
      <c r="H226" s="21"/>
      <c r="L226" s="21"/>
      <c r="M226" s="21"/>
    </row>
    <row r="227" spans="1:13" outlineLevel="1" x14ac:dyDescent="0.25">
      <c r="A227" s="19" t="s">
        <v>301</v>
      </c>
      <c r="B227" s="91" t="s">
        <v>93</v>
      </c>
      <c r="C227" s="68"/>
      <c r="D227" s="47"/>
      <c r="E227" s="109"/>
      <c r="F227" s="86" t="str">
        <f t="shared" si="16"/>
        <v/>
      </c>
      <c r="G227" s="86" t="str">
        <f t="shared" si="17"/>
        <v/>
      </c>
      <c r="H227" s="21"/>
      <c r="L227" s="21"/>
      <c r="M227" s="21"/>
    </row>
    <row r="228" spans="1:13" ht="15" customHeight="1" x14ac:dyDescent="0.25">
      <c r="A228" s="75"/>
      <c r="B228" s="76" t="s">
        <v>302</v>
      </c>
      <c r="C228" s="77"/>
      <c r="D228" s="77"/>
      <c r="E228" s="78"/>
      <c r="F228" s="79"/>
      <c r="G228" s="79"/>
      <c r="H228" s="21"/>
      <c r="L228" s="21"/>
      <c r="M228" s="21"/>
    </row>
    <row r="229" spans="1:13" ht="30" customHeight="1" x14ac:dyDescent="0.25">
      <c r="A229" s="19" t="s">
        <v>303</v>
      </c>
      <c r="B229" s="72" t="s">
        <v>304</v>
      </c>
      <c r="C229" s="42" t="s">
        <v>1519</v>
      </c>
      <c r="D229" s="47"/>
      <c r="E229" s="47"/>
      <c r="F229" s="47"/>
      <c r="G229" s="47"/>
      <c r="H229" s="21"/>
      <c r="L229" s="21"/>
      <c r="M229" s="21"/>
    </row>
    <row r="230" spans="1:13" ht="15" customHeight="1" x14ac:dyDescent="0.25">
      <c r="A230" s="75"/>
      <c r="B230" s="76" t="s">
        <v>305</v>
      </c>
      <c r="C230" s="77"/>
      <c r="D230" s="77"/>
      <c r="E230" s="78"/>
      <c r="F230" s="79"/>
      <c r="G230" s="79"/>
      <c r="H230" s="21"/>
      <c r="L230" s="21"/>
      <c r="M230" s="21"/>
    </row>
    <row r="231" spans="1:13" x14ac:dyDescent="0.25">
      <c r="A231" s="19" t="s">
        <v>11</v>
      </c>
      <c r="B231" s="60" t="s">
        <v>945</v>
      </c>
      <c r="C231" s="68">
        <v>0</v>
      </c>
      <c r="D231" s="47"/>
      <c r="E231" s="72"/>
      <c r="F231" s="47"/>
      <c r="G231" s="47"/>
      <c r="H231" s="21"/>
      <c r="L231" s="21"/>
      <c r="M231" s="21"/>
    </row>
    <row r="232" spans="1:13" x14ac:dyDescent="0.25">
      <c r="A232" s="19" t="s">
        <v>306</v>
      </c>
      <c r="B232" s="116" t="s">
        <v>307</v>
      </c>
      <c r="C232" s="68" t="s">
        <v>768</v>
      </c>
      <c r="D232" s="47"/>
      <c r="E232" s="72"/>
      <c r="F232" s="47"/>
      <c r="G232" s="47"/>
      <c r="H232" s="21"/>
      <c r="L232" s="21"/>
      <c r="M232" s="21"/>
    </row>
    <row r="233" spans="1:13" x14ac:dyDescent="0.25">
      <c r="A233" s="19" t="s">
        <v>308</v>
      </c>
      <c r="B233" s="116" t="s">
        <v>309</v>
      </c>
      <c r="C233" s="68" t="s">
        <v>768</v>
      </c>
      <c r="D233" s="47"/>
      <c r="E233" s="72"/>
      <c r="F233" s="47"/>
      <c r="G233" s="47"/>
      <c r="H233" s="21"/>
      <c r="L233" s="21"/>
      <c r="M233" s="21"/>
    </row>
    <row r="234" spans="1:13" outlineLevel="1" x14ac:dyDescent="0.25">
      <c r="A234" s="19" t="s">
        <v>310</v>
      </c>
      <c r="B234" s="69" t="s">
        <v>311</v>
      </c>
      <c r="C234" s="68">
        <v>0</v>
      </c>
      <c r="D234" s="72"/>
      <c r="E234" s="72"/>
      <c r="F234" s="47"/>
      <c r="G234" s="47"/>
      <c r="H234" s="21"/>
      <c r="L234" s="21"/>
      <c r="M234" s="21"/>
    </row>
    <row r="235" spans="1:13" outlineLevel="1" x14ac:dyDescent="0.25">
      <c r="A235" s="19" t="s">
        <v>312</v>
      </c>
      <c r="B235" s="69" t="s">
        <v>313</v>
      </c>
      <c r="C235" s="89"/>
      <c r="D235" s="72"/>
      <c r="E235" s="72"/>
      <c r="F235" s="47"/>
      <c r="G235" s="47"/>
      <c r="H235" s="21"/>
      <c r="L235" s="21"/>
      <c r="M235" s="21"/>
    </row>
    <row r="236" spans="1:13" outlineLevel="1" x14ac:dyDescent="0.25">
      <c r="A236" s="19" t="s">
        <v>314</v>
      </c>
      <c r="B236" s="69" t="s">
        <v>315</v>
      </c>
      <c r="C236" s="72"/>
      <c r="D236" s="72"/>
      <c r="E236" s="72"/>
      <c r="F236" s="47"/>
      <c r="G236" s="47"/>
      <c r="H236" s="21"/>
      <c r="L236" s="21"/>
      <c r="M236" s="21"/>
    </row>
    <row r="237" spans="1:13" outlineLevel="1" x14ac:dyDescent="0.25">
      <c r="A237" s="19" t="s">
        <v>316</v>
      </c>
      <c r="B237" s="47"/>
      <c r="C237" s="72"/>
      <c r="D237" s="72"/>
      <c r="E237" s="72"/>
      <c r="F237" s="47"/>
      <c r="G237" s="47"/>
      <c r="H237" s="21"/>
      <c r="L237" s="21"/>
      <c r="M237" s="21"/>
    </row>
    <row r="238" spans="1:13" outlineLevel="1" x14ac:dyDescent="0.25">
      <c r="A238" s="19" t="s">
        <v>317</v>
      </c>
      <c r="B238" s="47"/>
      <c r="C238" s="72"/>
      <c r="D238" s="72"/>
      <c r="E238" s="72"/>
      <c r="F238" s="47"/>
      <c r="G238" s="47"/>
      <c r="H238" s="21"/>
      <c r="L238" s="21"/>
      <c r="M238" s="21"/>
    </row>
    <row r="239" spans="1:13" outlineLevel="1" x14ac:dyDescent="0.25">
      <c r="A239" s="75"/>
      <c r="B239" s="76" t="s">
        <v>1013</v>
      </c>
      <c r="C239" s="77"/>
      <c r="D239" s="77"/>
      <c r="E239" s="78"/>
      <c r="F239" s="79"/>
      <c r="G239" s="79"/>
      <c r="H239" s="21"/>
    </row>
    <row r="240" spans="1:13" ht="30" customHeight="1" outlineLevel="1" x14ac:dyDescent="0.25">
      <c r="A240" s="19" t="s">
        <v>1014</v>
      </c>
      <c r="B240" s="60" t="s">
        <v>1015</v>
      </c>
      <c r="C240" s="68" t="s">
        <v>29</v>
      </c>
      <c r="D240" s="47"/>
      <c r="E240" s="47"/>
      <c r="F240" s="47"/>
      <c r="G240" s="47"/>
      <c r="H240" s="21"/>
    </row>
    <row r="241" spans="1:8" ht="30" customHeight="1" outlineLevel="1" x14ac:dyDescent="0.25">
      <c r="A241" s="19" t="s">
        <v>1016</v>
      </c>
      <c r="B241" s="60" t="s">
        <v>1017</v>
      </c>
      <c r="C241" s="68" t="s">
        <v>29</v>
      </c>
      <c r="D241" s="47"/>
      <c r="E241" s="47"/>
      <c r="F241" s="47"/>
      <c r="G241" s="47"/>
      <c r="H241" s="21"/>
    </row>
    <row r="242" spans="1:8" outlineLevel="1" x14ac:dyDescent="0.25">
      <c r="A242" s="19" t="s">
        <v>1018</v>
      </c>
      <c r="B242" s="60" t="s">
        <v>1019</v>
      </c>
      <c r="C242" s="60" t="s">
        <v>1020</v>
      </c>
      <c r="D242" s="47"/>
      <c r="E242" s="47"/>
      <c r="F242" s="47"/>
      <c r="G242" s="47"/>
      <c r="H242" s="21"/>
    </row>
    <row r="243" spans="1:8" ht="45" customHeight="1" outlineLevel="1" x14ac:dyDescent="0.25">
      <c r="A243" s="19" t="s">
        <v>1021</v>
      </c>
      <c r="B243" s="60" t="s">
        <v>1022</v>
      </c>
      <c r="C243" s="60" t="s">
        <v>1023</v>
      </c>
      <c r="D243" s="47"/>
      <c r="E243" s="47"/>
      <c r="F243" s="47"/>
      <c r="G243" s="47"/>
      <c r="H243" s="21"/>
    </row>
    <row r="244" spans="1:8" outlineLevel="1" x14ac:dyDescent="0.25">
      <c r="A244" s="19" t="s">
        <v>1024</v>
      </c>
      <c r="H244" s="21"/>
    </row>
    <row r="245" spans="1:8" outlineLevel="1" x14ac:dyDescent="0.25">
      <c r="A245" s="19" t="s">
        <v>1025</v>
      </c>
      <c r="H245" s="21"/>
    </row>
    <row r="246" spans="1:8" outlineLevel="1" x14ac:dyDescent="0.25">
      <c r="A246" s="19" t="s">
        <v>1026</v>
      </c>
      <c r="H246" s="21"/>
    </row>
    <row r="247" spans="1:8" outlineLevel="1" x14ac:dyDescent="0.25">
      <c r="A247" s="19" t="s">
        <v>1027</v>
      </c>
      <c r="H247" s="21"/>
    </row>
    <row r="248" spans="1:8" outlineLevel="1" x14ac:dyDescent="0.25">
      <c r="A248" s="19" t="s">
        <v>1028</v>
      </c>
      <c r="H248" s="21"/>
    </row>
    <row r="249" spans="1:8" outlineLevel="1" x14ac:dyDescent="0.25">
      <c r="A249" s="19" t="s">
        <v>1029</v>
      </c>
      <c r="H249" s="21"/>
    </row>
    <row r="250" spans="1:8" outlineLevel="1" x14ac:dyDescent="0.25">
      <c r="A250" s="19" t="s">
        <v>1030</v>
      </c>
      <c r="H250" s="21"/>
    </row>
    <row r="251" spans="1:8" outlineLevel="1" x14ac:dyDescent="0.25">
      <c r="A251" s="19" t="s">
        <v>1031</v>
      </c>
      <c r="H251" s="21"/>
    </row>
    <row r="252" spans="1:8" outlineLevel="1" x14ac:dyDescent="0.25">
      <c r="A252" s="19" t="s">
        <v>1032</v>
      </c>
      <c r="H252" s="21"/>
    </row>
    <row r="253" spans="1:8" outlineLevel="1" x14ac:dyDescent="0.25">
      <c r="A253" s="19" t="s">
        <v>1033</v>
      </c>
      <c r="H253" s="21"/>
    </row>
    <row r="254" spans="1:8" outlineLevel="1" x14ac:dyDescent="0.25">
      <c r="A254" s="19" t="s">
        <v>1034</v>
      </c>
      <c r="H254" s="21"/>
    </row>
    <row r="255" spans="1:8" outlineLevel="1" x14ac:dyDescent="0.25">
      <c r="A255" s="19" t="s">
        <v>1035</v>
      </c>
      <c r="H255" s="21"/>
    </row>
    <row r="256" spans="1:8" outlineLevel="1" x14ac:dyDescent="0.25">
      <c r="A256" s="19" t="s">
        <v>1036</v>
      </c>
      <c r="H256" s="21"/>
    </row>
    <row r="257" spans="1:8" outlineLevel="1" x14ac:dyDescent="0.25">
      <c r="A257" s="19" t="s">
        <v>1037</v>
      </c>
      <c r="H257" s="21"/>
    </row>
    <row r="258" spans="1:8" outlineLevel="1" x14ac:dyDescent="0.25">
      <c r="A258" s="19" t="s">
        <v>1038</v>
      </c>
      <c r="H258" s="21"/>
    </row>
    <row r="259" spans="1:8" outlineLevel="1" x14ac:dyDescent="0.25">
      <c r="A259" s="19" t="s">
        <v>1039</v>
      </c>
      <c r="H259" s="21"/>
    </row>
    <row r="260" spans="1:8" outlineLevel="1" x14ac:dyDescent="0.25">
      <c r="A260" s="19" t="s">
        <v>1040</v>
      </c>
      <c r="H260" s="21"/>
    </row>
    <row r="261" spans="1:8" outlineLevel="1" x14ac:dyDescent="0.25">
      <c r="A261" s="19" t="s">
        <v>1041</v>
      </c>
      <c r="H261" s="21"/>
    </row>
    <row r="262" spans="1:8" outlineLevel="1" x14ac:dyDescent="0.25">
      <c r="A262" s="19" t="s">
        <v>1042</v>
      </c>
      <c r="H262" s="21"/>
    </row>
    <row r="263" spans="1:8" outlineLevel="1" x14ac:dyDescent="0.25">
      <c r="A263" s="19" t="s">
        <v>1043</v>
      </c>
      <c r="H263" s="21"/>
    </row>
    <row r="264" spans="1:8" outlineLevel="1" x14ac:dyDescent="0.25">
      <c r="A264" s="19" t="s">
        <v>1044</v>
      </c>
      <c r="H264" s="21"/>
    </row>
    <row r="265" spans="1:8" outlineLevel="1" x14ac:dyDescent="0.25">
      <c r="A265" s="19" t="s">
        <v>1045</v>
      </c>
      <c r="H265" s="21"/>
    </row>
    <row r="266" spans="1:8" outlineLevel="1" x14ac:dyDescent="0.25">
      <c r="A266" s="19" t="s">
        <v>1046</v>
      </c>
      <c r="H266" s="21"/>
    </row>
    <row r="267" spans="1:8" outlineLevel="1" x14ac:dyDescent="0.25">
      <c r="A267" s="19" t="s">
        <v>1047</v>
      </c>
      <c r="H267" s="21"/>
    </row>
    <row r="268" spans="1:8" outlineLevel="1" x14ac:dyDescent="0.25">
      <c r="A268" s="19" t="s">
        <v>1048</v>
      </c>
      <c r="H268" s="21"/>
    </row>
    <row r="269" spans="1:8" outlineLevel="1" x14ac:dyDescent="0.25">
      <c r="A269" s="19" t="s">
        <v>1049</v>
      </c>
      <c r="H269" s="21"/>
    </row>
    <row r="270" spans="1:8" outlineLevel="1" x14ac:dyDescent="0.25">
      <c r="A270" s="19" t="s">
        <v>1050</v>
      </c>
      <c r="H270" s="21"/>
    </row>
    <row r="271" spans="1:8" outlineLevel="1" x14ac:dyDescent="0.25">
      <c r="A271" s="19" t="s">
        <v>1051</v>
      </c>
      <c r="H271" s="21"/>
    </row>
    <row r="272" spans="1:8" outlineLevel="1" x14ac:dyDescent="0.25">
      <c r="A272" s="19" t="s">
        <v>1052</v>
      </c>
      <c r="H272" s="21"/>
    </row>
    <row r="273" spans="1:14" outlineLevel="1" x14ac:dyDescent="0.25">
      <c r="A273" s="19" t="s">
        <v>1053</v>
      </c>
      <c r="H273" s="21"/>
    </row>
    <row r="274" spans="1:14" outlineLevel="1" x14ac:dyDescent="0.25">
      <c r="A274" s="19" t="s">
        <v>1054</v>
      </c>
      <c r="H274" s="21"/>
    </row>
    <row r="275" spans="1:14" outlineLevel="1" x14ac:dyDescent="0.25">
      <c r="A275" s="19" t="s">
        <v>1055</v>
      </c>
      <c r="H275" s="21"/>
    </row>
    <row r="276" spans="1:14" outlineLevel="1" x14ac:dyDescent="0.25">
      <c r="A276" s="19" t="s">
        <v>1056</v>
      </c>
      <c r="H276" s="21"/>
    </row>
    <row r="277" spans="1:14" outlineLevel="1" x14ac:dyDescent="0.25">
      <c r="A277" s="19" t="s">
        <v>1057</v>
      </c>
      <c r="H277" s="21"/>
    </row>
    <row r="278" spans="1:14" outlineLevel="1" x14ac:dyDescent="0.25">
      <c r="A278" s="19" t="s">
        <v>1058</v>
      </c>
      <c r="H278" s="21"/>
    </row>
    <row r="279" spans="1:14" outlineLevel="1" x14ac:dyDescent="0.25">
      <c r="A279" s="19" t="s">
        <v>1059</v>
      </c>
      <c r="H279" s="21"/>
    </row>
    <row r="280" spans="1:14" outlineLevel="1" x14ac:dyDescent="0.25">
      <c r="A280" s="19" t="s">
        <v>1060</v>
      </c>
      <c r="H280" s="21"/>
    </row>
    <row r="281" spans="1:14" outlineLevel="1" x14ac:dyDescent="0.25">
      <c r="A281" s="19" t="s">
        <v>1061</v>
      </c>
      <c r="H281" s="21"/>
    </row>
    <row r="282" spans="1:14" outlineLevel="1" x14ac:dyDescent="0.25">
      <c r="A282" s="19" t="s">
        <v>1062</v>
      </c>
      <c r="H282" s="21"/>
    </row>
    <row r="283" spans="1:14" outlineLevel="1" x14ac:dyDescent="0.25">
      <c r="A283" s="19" t="s">
        <v>1063</v>
      </c>
      <c r="H283" s="21"/>
    </row>
    <row r="284" spans="1:14" outlineLevel="1" x14ac:dyDescent="0.25">
      <c r="A284" s="19" t="s">
        <v>1064</v>
      </c>
      <c r="H284" s="21"/>
    </row>
    <row r="285" spans="1:14" ht="18.75" customHeight="1" x14ac:dyDescent="0.25">
      <c r="A285" s="63"/>
      <c r="B285" s="63" t="s">
        <v>1477</v>
      </c>
      <c r="C285" s="63" t="s">
        <v>1</v>
      </c>
      <c r="D285" s="63" t="s">
        <v>1</v>
      </c>
      <c r="E285" s="63"/>
      <c r="F285" s="70"/>
      <c r="G285" s="117"/>
      <c r="H285" s="21"/>
      <c r="I285" s="54"/>
      <c r="J285" s="54"/>
      <c r="K285" s="54"/>
      <c r="L285" s="54"/>
      <c r="M285" s="20"/>
    </row>
    <row r="286" spans="1:14" ht="18.75" customHeight="1" x14ac:dyDescent="0.25">
      <c r="A286" s="118" t="s">
        <v>1478</v>
      </c>
      <c r="B286" s="119"/>
      <c r="C286" s="119"/>
      <c r="D286" s="119"/>
      <c r="E286" s="119"/>
      <c r="F286" s="120"/>
      <c r="G286" s="119"/>
      <c r="H286" s="21"/>
      <c r="I286" s="54"/>
      <c r="J286" s="54"/>
      <c r="K286" s="54"/>
      <c r="L286" s="54"/>
      <c r="M286" s="20"/>
    </row>
    <row r="287" spans="1:14" ht="18.75" customHeight="1" x14ac:dyDescent="0.25">
      <c r="A287" s="118" t="s">
        <v>1065</v>
      </c>
      <c r="B287" s="119"/>
      <c r="C287" s="119"/>
      <c r="D287" s="119"/>
      <c r="E287" s="119"/>
      <c r="F287" s="120"/>
      <c r="G287" s="119"/>
      <c r="H287" s="21"/>
      <c r="I287" s="54"/>
      <c r="J287" s="54"/>
      <c r="K287" s="54"/>
      <c r="L287" s="54"/>
      <c r="M287" s="20"/>
    </row>
    <row r="288" spans="1:14" x14ac:dyDescent="0.25">
      <c r="A288" s="19" t="s">
        <v>318</v>
      </c>
      <c r="B288" s="121" t="s">
        <v>1479</v>
      </c>
      <c r="C288" s="122">
        <f>ROW(B38)</f>
        <v>38</v>
      </c>
      <c r="D288" s="123"/>
      <c r="E288" s="123"/>
      <c r="F288" s="123"/>
      <c r="G288" s="123"/>
      <c r="H288" s="21"/>
      <c r="I288" s="121"/>
      <c r="J288" s="122"/>
      <c r="L288" s="123"/>
      <c r="M288" s="123"/>
      <c r="N288" s="123"/>
    </row>
    <row r="289" spans="1:14" x14ac:dyDescent="0.25">
      <c r="A289" s="19" t="s">
        <v>319</v>
      </c>
      <c r="B289" s="121" t="s">
        <v>1480</v>
      </c>
      <c r="C289" s="122">
        <f>ROW(B39)</f>
        <v>39</v>
      </c>
      <c r="E289" s="123"/>
      <c r="F289" s="123"/>
      <c r="H289" s="21"/>
      <c r="I289" s="121"/>
      <c r="J289" s="122"/>
      <c r="L289" s="123"/>
      <c r="M289" s="123"/>
    </row>
    <row r="290" spans="1:14" ht="30" customHeight="1" x14ac:dyDescent="0.25">
      <c r="A290" s="19" t="s">
        <v>320</v>
      </c>
      <c r="B290" s="121" t="s">
        <v>1481</v>
      </c>
      <c r="C290" s="42" t="s">
        <v>1519</v>
      </c>
      <c r="G290" s="124"/>
      <c r="H290" s="21"/>
      <c r="I290" s="121"/>
      <c r="J290" s="122"/>
      <c r="K290" s="122"/>
      <c r="L290" s="124"/>
      <c r="M290" s="123"/>
      <c r="N290" s="124"/>
    </row>
    <row r="291" spans="1:14" x14ac:dyDescent="0.25">
      <c r="A291" s="19" t="s">
        <v>321</v>
      </c>
      <c r="B291" s="121" t="s">
        <v>1482</v>
      </c>
      <c r="C291" s="122" t="str">
        <f ca="1">IF(ISREF(INDIRECT("'B1. HTT Mortgage Assets'!A1")),ROW('[2]B1. HTT Mortgage Assets'!B43)&amp;" for Mortgage Assets","")</f>
        <v>43 for Mortgage Assets</v>
      </c>
      <c r="D291" s="122" t="str">
        <f ca="1">IF(ISREF(INDIRECT("'B2. HTT Public Sector Assets'!A1")),ROW('[2]B2. HTT Public Sector Assets'!B48)&amp; " for Public Sector Assets","")</f>
        <v/>
      </c>
      <c r="E291" s="124"/>
      <c r="F291" s="123"/>
      <c r="H291" s="21"/>
      <c r="I291" s="121"/>
      <c r="J291" s="122"/>
    </row>
    <row r="292" spans="1:14" x14ac:dyDescent="0.25">
      <c r="A292" s="19" t="s">
        <v>322</v>
      </c>
      <c r="B292" s="121" t="s">
        <v>1483</v>
      </c>
      <c r="C292" s="122">
        <f>ROW(B52)</f>
        <v>52</v>
      </c>
      <c r="G292" s="124"/>
      <c r="H292" s="21"/>
      <c r="I292" s="121"/>
      <c r="K292" s="122"/>
      <c r="L292" s="124"/>
      <c r="N292" s="124"/>
    </row>
    <row r="293" spans="1:14" x14ac:dyDescent="0.25">
      <c r="A293" s="19" t="s">
        <v>323</v>
      </c>
      <c r="B293" s="121" t="s">
        <v>1484</v>
      </c>
      <c r="C293" s="125" t="str">
        <f ca="1">IF(ISREF(INDIRECT("'B1. HTT Mortgage Assets'!A1")),ROW('[2]B1. HTT Mortgage Assets'!B186)&amp;" for Residential Mortgage Assets","")</f>
        <v>186 for Residential Mortgage Assets</v>
      </c>
      <c r="D293" s="122" t="str">
        <f ca="1">IF(ISREF(INDIRECT("'B1. HTT Mortgage Assets'!A1")),ROW('[2]B1. HTT Mortgage Assets'!B424 )&amp; " for Commercial Mortgage Assets","")</f>
        <v>424 for Commercial Mortgage Assets</v>
      </c>
      <c r="E293" s="124"/>
      <c r="F293" s="122" t="str">
        <f ca="1">IF(ISREF(INDIRECT("'B2. HTT Public Sector Assets'!A1")),ROW('[2]B2. HTT Public Sector Assets'!B18)&amp; " for Public Sector Assets","")</f>
        <v/>
      </c>
      <c r="G293" s="122" t="str">
        <f ca="1">IF(ISREF(INDIRECT("'B3. HTT Shipping Assets'!A1")),ROW('[2]B3. HTT Shipping Assets'!B116)&amp; " for Shipping Assets","")</f>
        <v/>
      </c>
      <c r="H293" s="21"/>
      <c r="I293" s="121"/>
      <c r="M293" s="124"/>
    </row>
    <row r="294" spans="1:14" x14ac:dyDescent="0.25">
      <c r="A294" s="19" t="s">
        <v>324</v>
      </c>
      <c r="B294" s="121" t="s">
        <v>1485</v>
      </c>
      <c r="C294" s="125" t="s">
        <v>1486</v>
      </c>
      <c r="H294" s="21"/>
      <c r="I294" s="121"/>
      <c r="J294" s="122"/>
      <c r="M294" s="124"/>
    </row>
    <row r="295" spans="1:14" x14ac:dyDescent="0.25">
      <c r="A295" s="19" t="s">
        <v>325</v>
      </c>
      <c r="B295" s="121" t="s">
        <v>1487</v>
      </c>
      <c r="C295" s="122" t="str">
        <f ca="1">IF(ISREF(INDIRECT("'B1. HTT Mortgage Assets'!A1")),ROW('[2]B1. HTT Mortgage Assets'!B149)&amp;" for Mortgage Assets","")</f>
        <v>149 for Mortgage Assets</v>
      </c>
      <c r="D295" s="122" t="str">
        <f ca="1">IF(ISREF(INDIRECT("'B2. HTT Public Sector Assets'!A1")),ROW('[2]B2. HTT Public Sector Assets'!B129)&amp;" for Public Sector Assets","")</f>
        <v/>
      </c>
      <c r="F295" s="122" t="str">
        <f ca="1">IF(ISREF(INDIRECT("'B3. HTT Shipping Assets'!A1")),ROW('[2]B3. HTT Shipping Assets'!D80)&amp;" for Shipping Assets","")</f>
        <v/>
      </c>
      <c r="H295" s="21"/>
      <c r="I295" s="121"/>
      <c r="J295" s="122"/>
      <c r="L295" s="124"/>
      <c r="M295" s="124"/>
    </row>
    <row r="296" spans="1:14" x14ac:dyDescent="0.25">
      <c r="A296" s="19" t="s">
        <v>326</v>
      </c>
      <c r="B296" s="121" t="s">
        <v>1488</v>
      </c>
      <c r="C296" s="122">
        <f>ROW(B111)</f>
        <v>111</v>
      </c>
      <c r="F296" s="124"/>
      <c r="H296" s="21"/>
      <c r="I296" s="121"/>
      <c r="J296" s="122"/>
      <c r="L296" s="124"/>
      <c r="M296" s="124"/>
    </row>
    <row r="297" spans="1:14" x14ac:dyDescent="0.25">
      <c r="A297" s="19" t="s">
        <v>327</v>
      </c>
      <c r="B297" s="121" t="s">
        <v>1489</v>
      </c>
      <c r="C297" s="122">
        <f>ROW(B163)</f>
        <v>163</v>
      </c>
      <c r="E297" s="124"/>
      <c r="F297" s="124"/>
      <c r="H297" s="21"/>
      <c r="J297" s="122"/>
      <c r="L297" s="124"/>
    </row>
    <row r="298" spans="1:14" x14ac:dyDescent="0.25">
      <c r="A298" s="19" t="s">
        <v>328</v>
      </c>
      <c r="B298" s="121" t="s">
        <v>1490</v>
      </c>
      <c r="C298" s="122">
        <f>ROW(B137)</f>
        <v>137</v>
      </c>
      <c r="E298" s="124"/>
      <c r="F298" s="124"/>
      <c r="H298" s="21"/>
      <c r="I298" s="121"/>
      <c r="J298" s="122"/>
      <c r="L298" s="124"/>
    </row>
    <row r="299" spans="1:14" x14ac:dyDescent="0.25">
      <c r="A299" s="19" t="s">
        <v>329</v>
      </c>
      <c r="B299" s="121" t="s">
        <v>1491</v>
      </c>
      <c r="C299" s="60"/>
      <c r="E299" s="124"/>
      <c r="H299" s="21"/>
      <c r="I299" s="121"/>
      <c r="J299" s="19" t="s">
        <v>1492</v>
      </c>
      <c r="L299" s="124"/>
    </row>
    <row r="300" spans="1:14" x14ac:dyDescent="0.25">
      <c r="A300" s="19" t="s">
        <v>330</v>
      </c>
      <c r="B300" s="121" t="s">
        <v>1493</v>
      </c>
      <c r="C300" s="122" t="s">
        <v>1494</v>
      </c>
      <c r="D300" s="122" t="s">
        <v>1495</v>
      </c>
      <c r="E300" s="124"/>
      <c r="H300" s="21"/>
      <c r="I300" s="121"/>
      <c r="J300" s="19" t="s">
        <v>1496</v>
      </c>
      <c r="K300" s="122"/>
      <c r="L300" s="124"/>
    </row>
    <row r="301" spans="1:14" outlineLevel="1" x14ac:dyDescent="0.25">
      <c r="A301" s="19" t="s">
        <v>1497</v>
      </c>
      <c r="B301" s="121" t="s">
        <v>1498</v>
      </c>
      <c r="C301" s="122" t="s">
        <v>1499</v>
      </c>
      <c r="H301" s="21"/>
      <c r="I301" s="121"/>
      <c r="J301" s="19" t="s">
        <v>1500</v>
      </c>
      <c r="K301" s="122"/>
      <c r="L301" s="124"/>
    </row>
    <row r="302" spans="1:14" outlineLevel="1" x14ac:dyDescent="0.25">
      <c r="A302" s="19" t="s">
        <v>1501</v>
      </c>
      <c r="B302" s="121" t="s">
        <v>1502</v>
      </c>
      <c r="C302" s="122" t="str">
        <f>ROW('[2]C. HTT Harmonised Glossary'!B18)&amp;" for Harmonised Glossary"</f>
        <v>18 for Harmonised Glossary</v>
      </c>
      <c r="H302" s="21"/>
      <c r="I302" s="121"/>
      <c r="J302" s="19" t="s">
        <v>1144</v>
      </c>
      <c r="K302" s="122"/>
      <c r="L302" s="124"/>
    </row>
    <row r="303" spans="1:14" outlineLevel="1" x14ac:dyDescent="0.25">
      <c r="A303" s="19" t="s">
        <v>1503</v>
      </c>
      <c r="B303" s="121" t="s">
        <v>1504</v>
      </c>
      <c r="C303" s="122">
        <f>ROW(B65)</f>
        <v>65</v>
      </c>
      <c r="H303" s="21"/>
      <c r="I303" s="121"/>
      <c r="J303" s="122"/>
      <c r="K303" s="122"/>
      <c r="L303" s="124"/>
    </row>
    <row r="304" spans="1:14" outlineLevel="1" x14ac:dyDescent="0.25">
      <c r="A304" s="19" t="s">
        <v>1505</v>
      </c>
      <c r="B304" s="121" t="s">
        <v>1506</v>
      </c>
      <c r="C304" s="122">
        <f>ROW(B88)</f>
        <v>88</v>
      </c>
      <c r="H304" s="21"/>
      <c r="I304" s="121"/>
      <c r="J304" s="122"/>
      <c r="K304" s="122"/>
      <c r="L304" s="124"/>
    </row>
    <row r="305" spans="1:14" outlineLevel="1" x14ac:dyDescent="0.25">
      <c r="A305" s="19" t="s">
        <v>1507</v>
      </c>
      <c r="B305" s="121" t="s">
        <v>1508</v>
      </c>
      <c r="C305" s="122" t="s">
        <v>1509</v>
      </c>
      <c r="E305" s="124"/>
      <c r="H305" s="21"/>
      <c r="I305" s="121"/>
      <c r="J305" s="122"/>
      <c r="K305" s="122"/>
      <c r="L305" s="124"/>
      <c r="N305" s="48"/>
    </row>
    <row r="306" spans="1:14" outlineLevel="1" x14ac:dyDescent="0.25">
      <c r="A306" s="19" t="s">
        <v>1510</v>
      </c>
      <c r="B306" s="121" t="s">
        <v>1511</v>
      </c>
      <c r="C306" s="122">
        <v>44</v>
      </c>
      <c r="E306" s="124"/>
      <c r="H306" s="21"/>
      <c r="I306" s="121"/>
      <c r="J306" s="122"/>
      <c r="K306" s="122"/>
      <c r="L306" s="124"/>
      <c r="N306" s="48"/>
    </row>
    <row r="307" spans="1:14" outlineLevel="1" x14ac:dyDescent="0.25">
      <c r="A307" s="19" t="s">
        <v>1512</v>
      </c>
      <c r="B307" s="121" t="s">
        <v>1513</v>
      </c>
      <c r="C307" s="122" t="str">
        <f ca="1">IF(ISREF(INDIRECT("'B1. HTT Mortgage Assets'!A1")),ROW('[2]B1. HTT Mortgage Assets'!B179)&amp; " for Mortgage Assets","")</f>
        <v>179 for Mortgage Assets</v>
      </c>
      <c r="D307" s="122" t="str">
        <f ca="1">IF(ISREF(INDIRECT("'B2. HTT Public Sector Assets'!A1")),ROW('[2]B2. HTT Public Sector Assets'!B166)&amp; " for Public Sector Assets","")</f>
        <v/>
      </c>
      <c r="E307" s="124"/>
      <c r="F307" s="122" t="str">
        <f ca="1">IF(ISREF(INDIRECT("'B3. HTT Shipping Assets'!A1")),ROW('[2]B3. HTT Shipping Assets'!D110)&amp; " for Shipping Assets","")</f>
        <v/>
      </c>
      <c r="H307" s="21"/>
      <c r="I307" s="121"/>
      <c r="J307" s="122"/>
      <c r="K307" s="122"/>
      <c r="L307" s="124"/>
      <c r="N307" s="48"/>
    </row>
    <row r="308" spans="1:14" outlineLevel="1" x14ac:dyDescent="0.25">
      <c r="A308" s="19" t="s">
        <v>331</v>
      </c>
      <c r="B308" s="121"/>
      <c r="E308" s="124"/>
      <c r="H308" s="21"/>
      <c r="I308" s="121"/>
      <c r="J308" s="122"/>
      <c r="K308" s="122"/>
      <c r="L308" s="124"/>
      <c r="N308" s="48"/>
    </row>
    <row r="309" spans="1:14" outlineLevel="1" x14ac:dyDescent="0.25">
      <c r="A309" s="19" t="s">
        <v>332</v>
      </c>
      <c r="E309" s="124"/>
      <c r="H309" s="21"/>
      <c r="I309" s="121"/>
      <c r="J309" s="122"/>
      <c r="K309" s="122"/>
      <c r="L309" s="124"/>
      <c r="N309" s="48"/>
    </row>
    <row r="310" spans="1:14" outlineLevel="1" x14ac:dyDescent="0.25">
      <c r="A310" s="19" t="s">
        <v>333</v>
      </c>
      <c r="H310" s="21"/>
      <c r="N310" s="48"/>
    </row>
    <row r="311" spans="1:14" ht="37.5" customHeight="1" x14ac:dyDescent="0.25">
      <c r="A311" s="70"/>
      <c r="B311" s="63" t="s">
        <v>25</v>
      </c>
      <c r="C311" s="70"/>
      <c r="D311" s="70"/>
      <c r="E311" s="70"/>
      <c r="F311" s="70"/>
      <c r="G311" s="117"/>
      <c r="H311" s="21"/>
      <c r="I311" s="54"/>
      <c r="J311" s="20"/>
      <c r="K311" s="20"/>
      <c r="L311" s="20"/>
      <c r="M311" s="20"/>
      <c r="N311" s="48"/>
    </row>
    <row r="312" spans="1:14" x14ac:dyDescent="0.25">
      <c r="A312" s="19" t="s">
        <v>5</v>
      </c>
      <c r="B312" s="126" t="s">
        <v>1514</v>
      </c>
      <c r="C312" s="68">
        <v>0</v>
      </c>
      <c r="H312" s="21"/>
      <c r="I312" s="126"/>
      <c r="J312" s="122"/>
      <c r="N312" s="48"/>
    </row>
    <row r="313" spans="1:14" outlineLevel="1" x14ac:dyDescent="0.25">
      <c r="A313" s="19" t="s">
        <v>1515</v>
      </c>
      <c r="B313" s="126" t="s">
        <v>1516</v>
      </c>
      <c r="C313" s="68">
        <v>0</v>
      </c>
      <c r="H313" s="21"/>
      <c r="I313" s="126"/>
      <c r="J313" s="122"/>
      <c r="N313" s="48"/>
    </row>
    <row r="314" spans="1:14" outlineLevel="1" x14ac:dyDescent="0.25">
      <c r="A314" s="19" t="s">
        <v>1517</v>
      </c>
      <c r="B314" s="126" t="s">
        <v>1518</v>
      </c>
      <c r="C314" s="19">
        <v>0</v>
      </c>
      <c r="H314" s="21"/>
      <c r="I314" s="126"/>
      <c r="J314" s="122"/>
      <c r="N314" s="48"/>
    </row>
    <row r="315" spans="1:14" outlineLevel="1" x14ac:dyDescent="0.25">
      <c r="A315" s="19" t="s">
        <v>334</v>
      </c>
      <c r="B315" s="126"/>
      <c r="C315" s="122"/>
      <c r="H315" s="21"/>
      <c r="I315" s="126"/>
      <c r="J315" s="122"/>
      <c r="N315" s="48"/>
    </row>
    <row r="316" spans="1:14" outlineLevel="1" x14ac:dyDescent="0.25">
      <c r="A316" s="19" t="s">
        <v>335</v>
      </c>
      <c r="B316" s="126"/>
      <c r="C316" s="122"/>
      <c r="H316" s="21"/>
      <c r="I316" s="126"/>
      <c r="J316" s="122"/>
      <c r="N316" s="48"/>
    </row>
    <row r="317" spans="1:14" outlineLevel="1" x14ac:dyDescent="0.25">
      <c r="A317" s="19" t="s">
        <v>336</v>
      </c>
      <c r="B317" s="126"/>
      <c r="C317" s="122"/>
      <c r="H317" s="21"/>
      <c r="I317" s="126"/>
      <c r="J317" s="122"/>
      <c r="N317" s="48"/>
    </row>
    <row r="318" spans="1:14" outlineLevel="1" x14ac:dyDescent="0.25">
      <c r="A318" s="19" t="s">
        <v>337</v>
      </c>
      <c r="B318" s="126"/>
      <c r="C318" s="122"/>
      <c r="H318" s="21"/>
      <c r="I318" s="126"/>
      <c r="J318" s="122"/>
      <c r="N318" s="48"/>
    </row>
    <row r="319" spans="1:14" ht="18.75" customHeight="1" x14ac:dyDescent="0.25">
      <c r="A319" s="70"/>
      <c r="B319" s="63" t="s">
        <v>26</v>
      </c>
      <c r="C319" s="70"/>
      <c r="D319" s="70"/>
      <c r="E319" s="70"/>
      <c r="F319" s="70"/>
      <c r="G319" s="117"/>
      <c r="H319" s="21"/>
      <c r="I319" s="54"/>
      <c r="J319" s="20"/>
      <c r="K319" s="20"/>
      <c r="L319" s="20"/>
      <c r="M319" s="20"/>
      <c r="N319" s="48"/>
    </row>
    <row r="320" spans="1:14" ht="15" customHeight="1" outlineLevel="1" x14ac:dyDescent="0.25">
      <c r="A320" s="75"/>
      <c r="B320" s="127" t="s">
        <v>338</v>
      </c>
      <c r="C320" s="75"/>
      <c r="D320" s="75"/>
      <c r="E320" s="128"/>
      <c r="F320" s="129"/>
      <c r="G320" s="129"/>
      <c r="H320" s="21"/>
      <c r="L320" s="21"/>
      <c r="M320" s="21"/>
      <c r="N320" s="48"/>
    </row>
    <row r="321" spans="1:14" outlineLevel="1" x14ac:dyDescent="0.25">
      <c r="A321" s="19" t="s">
        <v>339</v>
      </c>
      <c r="B321" s="121" t="s">
        <v>340</v>
      </c>
      <c r="C321" s="121"/>
      <c r="H321" s="21"/>
      <c r="I321" s="48"/>
      <c r="J321" s="48"/>
      <c r="K321" s="48"/>
      <c r="L321" s="48"/>
      <c r="M321" s="48"/>
      <c r="N321" s="48"/>
    </row>
    <row r="322" spans="1:14" outlineLevel="1" x14ac:dyDescent="0.25">
      <c r="A322" s="19" t="s">
        <v>341</v>
      </c>
      <c r="B322" s="121" t="s">
        <v>342</v>
      </c>
      <c r="C322" s="121"/>
      <c r="H322" s="21"/>
      <c r="I322" s="48"/>
      <c r="J322" s="48"/>
      <c r="K322" s="48"/>
      <c r="L322" s="48"/>
      <c r="M322" s="48"/>
      <c r="N322" s="48"/>
    </row>
    <row r="323" spans="1:14" outlineLevel="1" x14ac:dyDescent="0.25">
      <c r="A323" s="19" t="s">
        <v>343</v>
      </c>
      <c r="B323" s="121" t="s">
        <v>344</v>
      </c>
      <c r="C323" s="121"/>
      <c r="H323" s="21"/>
      <c r="I323" s="48"/>
      <c r="J323" s="48"/>
      <c r="K323" s="48"/>
      <c r="L323" s="48"/>
      <c r="M323" s="48"/>
      <c r="N323" s="48"/>
    </row>
    <row r="324" spans="1:14" outlineLevel="1" x14ac:dyDescent="0.25">
      <c r="A324" s="19" t="s">
        <v>345</v>
      </c>
      <c r="B324" s="121" t="s">
        <v>346</v>
      </c>
      <c r="H324" s="21"/>
      <c r="I324" s="48"/>
      <c r="J324" s="48"/>
      <c r="K324" s="48"/>
      <c r="L324" s="48"/>
      <c r="M324" s="48"/>
      <c r="N324" s="48"/>
    </row>
    <row r="325" spans="1:14" outlineLevel="1" x14ac:dyDescent="0.25">
      <c r="A325" s="19" t="s">
        <v>347</v>
      </c>
      <c r="B325" s="121" t="s">
        <v>348</v>
      </c>
      <c r="H325" s="21"/>
      <c r="I325" s="48"/>
      <c r="J325" s="48"/>
      <c r="K325" s="48"/>
      <c r="L325" s="48"/>
      <c r="M325" s="48"/>
      <c r="N325" s="48"/>
    </row>
    <row r="326" spans="1:14" outlineLevel="1" x14ac:dyDescent="0.25">
      <c r="A326" s="19" t="s">
        <v>349</v>
      </c>
      <c r="B326" s="121" t="s">
        <v>350</v>
      </c>
      <c r="H326" s="21"/>
      <c r="I326" s="48"/>
      <c r="J326" s="48"/>
      <c r="K326" s="48"/>
      <c r="L326" s="48"/>
      <c r="M326" s="48"/>
      <c r="N326" s="48"/>
    </row>
    <row r="327" spans="1:14" outlineLevel="1" x14ac:dyDescent="0.25">
      <c r="A327" s="19" t="s">
        <v>351</v>
      </c>
      <c r="B327" s="121" t="s">
        <v>352</v>
      </c>
      <c r="H327" s="21"/>
      <c r="I327" s="48"/>
      <c r="J327" s="48"/>
      <c r="K327" s="48"/>
      <c r="L327" s="48"/>
      <c r="M327" s="48"/>
      <c r="N327" s="48"/>
    </row>
    <row r="328" spans="1:14" outlineLevel="1" x14ac:dyDescent="0.25">
      <c r="A328" s="19" t="s">
        <v>353</v>
      </c>
      <c r="B328" s="121" t="s">
        <v>354</v>
      </c>
      <c r="H328" s="21"/>
      <c r="I328" s="48"/>
      <c r="J328" s="48"/>
      <c r="K328" s="48"/>
      <c r="L328" s="48"/>
      <c r="M328" s="48"/>
      <c r="N328" s="48"/>
    </row>
    <row r="329" spans="1:14" outlineLevel="1" x14ac:dyDescent="0.25">
      <c r="A329" s="19" t="s">
        <v>355</v>
      </c>
      <c r="B329" s="121" t="s">
        <v>356</v>
      </c>
      <c r="H329" s="21"/>
      <c r="I329" s="48"/>
      <c r="J329" s="48"/>
      <c r="K329" s="48"/>
      <c r="L329" s="48"/>
      <c r="M329" s="48"/>
      <c r="N329" s="48"/>
    </row>
    <row r="330" spans="1:14" outlineLevel="1" x14ac:dyDescent="0.25">
      <c r="A330" s="19" t="s">
        <v>357</v>
      </c>
      <c r="B330" s="130" t="s">
        <v>358</v>
      </c>
      <c r="H330" s="21"/>
      <c r="I330" s="48"/>
      <c r="J330" s="48"/>
      <c r="K330" s="48"/>
      <c r="L330" s="48"/>
      <c r="M330" s="48"/>
      <c r="N330" s="48"/>
    </row>
    <row r="331" spans="1:14" outlineLevel="1" x14ac:dyDescent="0.25">
      <c r="A331" s="19" t="s">
        <v>359</v>
      </c>
      <c r="B331" s="130" t="s">
        <v>358</v>
      </c>
      <c r="H331" s="21"/>
      <c r="I331" s="48"/>
      <c r="J331" s="48"/>
      <c r="K331" s="48"/>
      <c r="L331" s="48"/>
      <c r="M331" s="48"/>
      <c r="N331" s="48"/>
    </row>
    <row r="332" spans="1:14" outlineLevel="1" x14ac:dyDescent="0.25">
      <c r="A332" s="19" t="s">
        <v>360</v>
      </c>
      <c r="B332" s="130" t="s">
        <v>358</v>
      </c>
      <c r="H332" s="21"/>
      <c r="I332" s="48"/>
      <c r="J332" s="48"/>
      <c r="K332" s="48"/>
      <c r="L332" s="48"/>
      <c r="M332" s="48"/>
      <c r="N332" s="48"/>
    </row>
    <row r="333" spans="1:14" outlineLevel="1" x14ac:dyDescent="0.25">
      <c r="A333" s="19" t="s">
        <v>361</v>
      </c>
      <c r="B333" s="130" t="s">
        <v>358</v>
      </c>
      <c r="H333" s="21"/>
      <c r="I333" s="48"/>
      <c r="J333" s="48"/>
      <c r="K333" s="48"/>
      <c r="L333" s="48"/>
      <c r="M333" s="48"/>
      <c r="N333" s="48"/>
    </row>
    <row r="334" spans="1:14" outlineLevel="1" x14ac:dyDescent="0.25">
      <c r="A334" s="19" t="s">
        <v>362</v>
      </c>
      <c r="B334" s="130" t="s">
        <v>358</v>
      </c>
      <c r="H334" s="21"/>
      <c r="I334" s="48"/>
      <c r="J334" s="48"/>
      <c r="K334" s="48"/>
      <c r="L334" s="48"/>
      <c r="M334" s="48"/>
      <c r="N334" s="48"/>
    </row>
    <row r="335" spans="1:14" outlineLevel="1" x14ac:dyDescent="0.25">
      <c r="A335" s="19" t="s">
        <v>363</v>
      </c>
      <c r="B335" s="130" t="s">
        <v>358</v>
      </c>
      <c r="H335" s="21"/>
      <c r="I335" s="48"/>
      <c r="J335" s="48"/>
      <c r="K335" s="48"/>
      <c r="L335" s="48"/>
      <c r="M335" s="48"/>
      <c r="N335" s="48"/>
    </row>
    <row r="336" spans="1:14" outlineLevel="1" x14ac:dyDescent="0.25">
      <c r="A336" s="19" t="s">
        <v>364</v>
      </c>
      <c r="B336" s="130" t="s">
        <v>358</v>
      </c>
      <c r="H336" s="21"/>
      <c r="I336" s="48"/>
      <c r="J336" s="48"/>
      <c r="K336" s="48"/>
      <c r="L336" s="48"/>
      <c r="M336" s="48"/>
      <c r="N336" s="48"/>
    </row>
    <row r="337" spans="1:14" outlineLevel="1" x14ac:dyDescent="0.25">
      <c r="A337" s="19" t="s">
        <v>365</v>
      </c>
      <c r="B337" s="130" t="s">
        <v>358</v>
      </c>
      <c r="H337" s="21"/>
      <c r="I337" s="48"/>
      <c r="J337" s="48"/>
      <c r="K337" s="48"/>
      <c r="L337" s="48"/>
      <c r="M337" s="48"/>
      <c r="N337" s="48"/>
    </row>
    <row r="338" spans="1:14" outlineLevel="1" x14ac:dyDescent="0.25">
      <c r="A338" s="19" t="s">
        <v>366</v>
      </c>
      <c r="B338" s="130" t="s">
        <v>358</v>
      </c>
      <c r="H338" s="21"/>
      <c r="I338" s="48"/>
      <c r="J338" s="48"/>
      <c r="K338" s="48"/>
      <c r="L338" s="48"/>
      <c r="M338" s="48"/>
      <c r="N338" s="48"/>
    </row>
    <row r="339" spans="1:14" outlineLevel="1" x14ac:dyDescent="0.25">
      <c r="A339" s="19" t="s">
        <v>367</v>
      </c>
      <c r="B339" s="130" t="s">
        <v>358</v>
      </c>
      <c r="H339" s="21"/>
      <c r="I339" s="48"/>
      <c r="J339" s="48"/>
      <c r="K339" s="48"/>
      <c r="L339" s="48"/>
      <c r="M339" s="48"/>
      <c r="N339" s="48"/>
    </row>
    <row r="340" spans="1:14" outlineLevel="1" x14ac:dyDescent="0.25">
      <c r="A340" s="19" t="s">
        <v>368</v>
      </c>
      <c r="B340" s="130" t="s">
        <v>358</v>
      </c>
      <c r="H340" s="21"/>
      <c r="I340" s="48"/>
      <c r="J340" s="48"/>
      <c r="K340" s="48"/>
      <c r="L340" s="48"/>
      <c r="M340" s="48"/>
      <c r="N340" s="48"/>
    </row>
    <row r="341" spans="1:14" outlineLevel="1" x14ac:dyDescent="0.25">
      <c r="A341" s="19" t="s">
        <v>369</v>
      </c>
      <c r="B341" s="130" t="s">
        <v>358</v>
      </c>
      <c r="H341" s="21"/>
      <c r="I341" s="48"/>
      <c r="J341" s="48"/>
      <c r="K341" s="48"/>
      <c r="L341" s="48"/>
      <c r="M341" s="48"/>
      <c r="N341" s="48"/>
    </row>
    <row r="342" spans="1:14" outlineLevel="1" x14ac:dyDescent="0.25">
      <c r="A342" s="19" t="s">
        <v>370</v>
      </c>
      <c r="B342" s="130" t="s">
        <v>358</v>
      </c>
      <c r="H342" s="21"/>
      <c r="I342" s="48"/>
      <c r="J342" s="48"/>
      <c r="K342" s="48"/>
      <c r="L342" s="48"/>
      <c r="M342" s="48"/>
      <c r="N342" s="48"/>
    </row>
    <row r="343" spans="1:14" outlineLevel="1" x14ac:dyDescent="0.25">
      <c r="A343" s="19" t="s">
        <v>371</v>
      </c>
      <c r="B343" s="130" t="s">
        <v>358</v>
      </c>
      <c r="H343" s="21"/>
      <c r="I343" s="48"/>
      <c r="J343" s="48"/>
      <c r="K343" s="48"/>
      <c r="L343" s="48"/>
      <c r="M343" s="48"/>
      <c r="N343" s="48"/>
    </row>
    <row r="344" spans="1:14" outlineLevel="1" x14ac:dyDescent="0.25">
      <c r="A344" s="19" t="s">
        <v>372</v>
      </c>
      <c r="B344" s="130" t="s">
        <v>358</v>
      </c>
      <c r="H344" s="21"/>
      <c r="I344" s="48"/>
      <c r="J344" s="48"/>
      <c r="K344" s="48"/>
      <c r="L344" s="48"/>
      <c r="M344" s="48"/>
      <c r="N344" s="48"/>
    </row>
    <row r="345" spans="1:14" outlineLevel="1" x14ac:dyDescent="0.25">
      <c r="A345" s="19" t="s">
        <v>373</v>
      </c>
      <c r="B345" s="130" t="s">
        <v>358</v>
      </c>
      <c r="H345" s="21"/>
      <c r="I345" s="48"/>
      <c r="J345" s="48"/>
      <c r="K345" s="48"/>
      <c r="L345" s="48"/>
      <c r="M345" s="48"/>
      <c r="N345" s="48"/>
    </row>
    <row r="346" spans="1:14" outlineLevel="1" x14ac:dyDescent="0.25">
      <c r="A346" s="19" t="s">
        <v>374</v>
      </c>
      <c r="B346" s="130" t="s">
        <v>358</v>
      </c>
      <c r="H346" s="21"/>
      <c r="I346" s="48"/>
      <c r="J346" s="48"/>
      <c r="K346" s="48"/>
      <c r="L346" s="48"/>
      <c r="M346" s="48"/>
      <c r="N346" s="48"/>
    </row>
    <row r="347" spans="1:14" outlineLevel="1" x14ac:dyDescent="0.25">
      <c r="A347" s="19" t="s">
        <v>375</v>
      </c>
      <c r="B347" s="130" t="s">
        <v>358</v>
      </c>
      <c r="H347" s="21"/>
      <c r="I347" s="48"/>
      <c r="J347" s="48"/>
      <c r="K347" s="48"/>
      <c r="L347" s="48"/>
      <c r="M347" s="48"/>
      <c r="N347" s="48"/>
    </row>
    <row r="348" spans="1:14" outlineLevel="1" x14ac:dyDescent="0.25">
      <c r="A348" s="19" t="s">
        <v>376</v>
      </c>
      <c r="B348" s="130" t="s">
        <v>358</v>
      </c>
      <c r="H348" s="21"/>
      <c r="I348" s="48"/>
      <c r="J348" s="48"/>
      <c r="K348" s="48"/>
      <c r="L348" s="48"/>
      <c r="M348" s="48"/>
      <c r="N348" s="48"/>
    </row>
    <row r="349" spans="1:14" outlineLevel="1" x14ac:dyDescent="0.25">
      <c r="A349" s="19" t="s">
        <v>377</v>
      </c>
      <c r="B349" s="130" t="s">
        <v>358</v>
      </c>
      <c r="H349" s="21"/>
      <c r="I349" s="48"/>
      <c r="J349" s="48"/>
      <c r="K349" s="48"/>
      <c r="L349" s="48"/>
      <c r="M349" s="48"/>
      <c r="N349" s="48"/>
    </row>
    <row r="350" spans="1:14" outlineLevel="1" x14ac:dyDescent="0.25">
      <c r="A350" s="19" t="s">
        <v>378</v>
      </c>
      <c r="B350" s="130" t="s">
        <v>358</v>
      </c>
      <c r="H350" s="21"/>
      <c r="I350" s="48"/>
      <c r="J350" s="48"/>
      <c r="K350" s="48"/>
      <c r="L350" s="48"/>
      <c r="M350" s="48"/>
      <c r="N350" s="48"/>
    </row>
    <row r="351" spans="1:14" outlineLevel="1" x14ac:dyDescent="0.25">
      <c r="A351" s="19" t="s">
        <v>379</v>
      </c>
      <c r="B351" s="130" t="s">
        <v>358</v>
      </c>
      <c r="H351" s="21"/>
      <c r="I351" s="48"/>
      <c r="J351" s="48"/>
      <c r="K351" s="48"/>
      <c r="L351" s="48"/>
      <c r="M351" s="48"/>
      <c r="N351" s="48"/>
    </row>
    <row r="352" spans="1:14" outlineLevel="1" x14ac:dyDescent="0.25">
      <c r="A352" s="19" t="s">
        <v>380</v>
      </c>
      <c r="B352" s="130" t="s">
        <v>358</v>
      </c>
      <c r="H352" s="21"/>
      <c r="I352" s="48"/>
      <c r="J352" s="48"/>
      <c r="K352" s="48"/>
      <c r="L352" s="48"/>
      <c r="M352" s="48"/>
      <c r="N352" s="48"/>
    </row>
    <row r="353" spans="1:14" outlineLevel="1" x14ac:dyDescent="0.25">
      <c r="A353" s="19" t="s">
        <v>381</v>
      </c>
      <c r="B353" s="130" t="s">
        <v>358</v>
      </c>
      <c r="H353" s="21"/>
      <c r="I353" s="48"/>
      <c r="J353" s="48"/>
      <c r="K353" s="48"/>
      <c r="L353" s="48"/>
      <c r="M353" s="48"/>
      <c r="N353" s="48"/>
    </row>
    <row r="354" spans="1:14" outlineLevel="1" x14ac:dyDescent="0.25">
      <c r="A354" s="19" t="s">
        <v>382</v>
      </c>
      <c r="B354" s="130" t="s">
        <v>358</v>
      </c>
      <c r="H354" s="21"/>
      <c r="I354" s="48"/>
      <c r="J354" s="48"/>
      <c r="K354" s="48"/>
      <c r="L354" s="48"/>
      <c r="M354" s="48"/>
      <c r="N354" s="48"/>
    </row>
    <row r="355" spans="1:14" outlineLevel="1" x14ac:dyDescent="0.25">
      <c r="A355" s="19" t="s">
        <v>383</v>
      </c>
      <c r="B355" s="130" t="s">
        <v>358</v>
      </c>
      <c r="H355" s="21"/>
      <c r="I355" s="48"/>
      <c r="J355" s="48"/>
      <c r="K355" s="48"/>
      <c r="L355" s="48"/>
      <c r="M355" s="48"/>
      <c r="N355" s="48"/>
    </row>
    <row r="356" spans="1:14" outlineLevel="1" x14ac:dyDescent="0.25">
      <c r="A356" s="19" t="s">
        <v>384</v>
      </c>
      <c r="B356" s="130" t="s">
        <v>358</v>
      </c>
      <c r="H356" s="21"/>
      <c r="I356" s="48"/>
      <c r="J356" s="48"/>
      <c r="K356" s="48"/>
      <c r="L356" s="48"/>
      <c r="M356" s="48"/>
      <c r="N356" s="48"/>
    </row>
    <row r="357" spans="1:14" outlineLevel="1" x14ac:dyDescent="0.25">
      <c r="A357" s="19" t="s">
        <v>385</v>
      </c>
      <c r="B357" s="130" t="s">
        <v>358</v>
      </c>
      <c r="H357" s="21"/>
      <c r="I357" s="48"/>
      <c r="J357" s="48"/>
      <c r="K357" s="48"/>
      <c r="L357" s="48"/>
      <c r="M357" s="48"/>
      <c r="N357" s="48"/>
    </row>
    <row r="358" spans="1:14" outlineLevel="1" x14ac:dyDescent="0.25">
      <c r="A358" s="19" t="s">
        <v>386</v>
      </c>
      <c r="B358" s="130" t="s">
        <v>358</v>
      </c>
      <c r="H358" s="21"/>
      <c r="I358" s="48"/>
      <c r="J358" s="48"/>
      <c r="K358" s="48"/>
      <c r="L358" s="48"/>
      <c r="M358" s="48"/>
      <c r="N358" s="48"/>
    </row>
    <row r="359" spans="1:14" outlineLevel="1" x14ac:dyDescent="0.25">
      <c r="A359" s="19" t="s">
        <v>387</v>
      </c>
      <c r="B359" s="130" t="s">
        <v>358</v>
      </c>
      <c r="H359" s="21"/>
      <c r="I359" s="48"/>
      <c r="J359" s="48"/>
      <c r="K359" s="48"/>
      <c r="L359" s="48"/>
      <c r="M359" s="48"/>
      <c r="N359" s="48"/>
    </row>
    <row r="360" spans="1:14" outlineLevel="1" x14ac:dyDescent="0.25">
      <c r="A360" s="19" t="s">
        <v>388</v>
      </c>
      <c r="B360" s="130" t="s">
        <v>358</v>
      </c>
      <c r="H360" s="21"/>
      <c r="I360" s="48"/>
      <c r="J360" s="48"/>
      <c r="K360" s="48"/>
      <c r="L360" s="48"/>
      <c r="M360" s="48"/>
      <c r="N360" s="48"/>
    </row>
    <row r="361" spans="1:14" outlineLevel="1" x14ac:dyDescent="0.25">
      <c r="A361" s="19" t="s">
        <v>389</v>
      </c>
      <c r="B361" s="130" t="s">
        <v>358</v>
      </c>
      <c r="H361" s="21"/>
      <c r="I361" s="48"/>
      <c r="J361" s="48"/>
      <c r="K361" s="48"/>
      <c r="L361" s="48"/>
      <c r="M361" s="48"/>
      <c r="N361" s="48"/>
    </row>
    <row r="362" spans="1:14" outlineLevel="1" x14ac:dyDescent="0.25">
      <c r="A362" s="19" t="s">
        <v>390</v>
      </c>
      <c r="B362" s="130" t="s">
        <v>358</v>
      </c>
      <c r="H362" s="21"/>
      <c r="I362" s="48"/>
      <c r="J362" s="48"/>
      <c r="K362" s="48"/>
      <c r="L362" s="48"/>
      <c r="M362" s="48"/>
      <c r="N362" s="48"/>
    </row>
    <row r="363" spans="1:14" outlineLevel="1" x14ac:dyDescent="0.25">
      <c r="A363" s="19" t="s">
        <v>391</v>
      </c>
      <c r="B363" s="130" t="s">
        <v>358</v>
      </c>
      <c r="H363" s="21"/>
      <c r="I363" s="48"/>
      <c r="J363" s="48"/>
      <c r="K363" s="48"/>
      <c r="L363" s="48"/>
      <c r="M363" s="48"/>
      <c r="N363" s="48"/>
    </row>
    <row r="364" spans="1:14" outlineLevel="1" x14ac:dyDescent="0.25">
      <c r="A364" s="19" t="s">
        <v>392</v>
      </c>
      <c r="B364" s="130" t="s">
        <v>358</v>
      </c>
      <c r="H364" s="21"/>
      <c r="I364" s="48"/>
      <c r="J364" s="48"/>
      <c r="K364" s="48"/>
      <c r="L364" s="48"/>
      <c r="M364" s="48"/>
      <c r="N364" s="48"/>
    </row>
    <row r="365" spans="1:14" outlineLevel="1" x14ac:dyDescent="0.25">
      <c r="A365" s="19" t="s">
        <v>393</v>
      </c>
      <c r="B365" s="130" t="s">
        <v>358</v>
      </c>
      <c r="H365" s="21"/>
      <c r="I365" s="48"/>
      <c r="J365" s="48"/>
      <c r="K365" s="48"/>
      <c r="L365" s="48"/>
      <c r="M365" s="48"/>
      <c r="N365" s="48"/>
    </row>
    <row r="366" spans="1:14" x14ac:dyDescent="0.25">
      <c r="H366" s="21"/>
      <c r="I366" s="48"/>
      <c r="J366" s="48"/>
      <c r="K366" s="48"/>
      <c r="L366" s="48"/>
      <c r="M366" s="48"/>
      <c r="N366" s="48"/>
    </row>
    <row r="367" spans="1:14" x14ac:dyDescent="0.25">
      <c r="H367" s="21"/>
      <c r="I367" s="48"/>
      <c r="J367" s="48"/>
      <c r="K367" s="48"/>
      <c r="L367" s="48"/>
      <c r="M367" s="48"/>
      <c r="N367" s="48"/>
    </row>
    <row r="368" spans="1:14" x14ac:dyDescent="0.25">
      <c r="H368" s="21"/>
      <c r="I368" s="48"/>
      <c r="J368" s="48"/>
      <c r="K368" s="48"/>
      <c r="L368" s="48"/>
      <c r="M368" s="48"/>
      <c r="N368" s="48"/>
    </row>
    <row r="369" spans="8:8" s="48" customFormat="1" x14ac:dyDescent="0.25">
      <c r="H369" s="21"/>
    </row>
    <row r="370" spans="8:8" s="48" customFormat="1" x14ac:dyDescent="0.25">
      <c r="H370" s="21"/>
    </row>
    <row r="371" spans="8:8" s="48" customFormat="1" x14ac:dyDescent="0.25">
      <c r="H371" s="21"/>
    </row>
    <row r="372" spans="8:8" s="48" customFormat="1" x14ac:dyDescent="0.25">
      <c r="H372" s="21"/>
    </row>
    <row r="373" spans="8:8" s="48" customFormat="1" x14ac:dyDescent="0.25">
      <c r="H373" s="21"/>
    </row>
    <row r="374" spans="8:8" s="48" customFormat="1" x14ac:dyDescent="0.25">
      <c r="H374" s="21"/>
    </row>
    <row r="375" spans="8:8" s="48" customFormat="1" x14ac:dyDescent="0.25">
      <c r="H375" s="21"/>
    </row>
    <row r="376" spans="8:8" s="48" customFormat="1" x14ac:dyDescent="0.25">
      <c r="H376" s="21"/>
    </row>
    <row r="377" spans="8:8" s="48" customFormat="1" x14ac:dyDescent="0.25">
      <c r="H377" s="21"/>
    </row>
    <row r="378" spans="8:8" s="48" customFormat="1" x14ac:dyDescent="0.25">
      <c r="H378" s="21"/>
    </row>
    <row r="379" spans="8:8" s="48" customFormat="1" x14ac:dyDescent="0.25">
      <c r="H379" s="21"/>
    </row>
    <row r="380" spans="8:8" s="48" customFormat="1" x14ac:dyDescent="0.25">
      <c r="H380" s="21"/>
    </row>
    <row r="381" spans="8:8" s="48" customFormat="1" x14ac:dyDescent="0.25">
      <c r="H381" s="21"/>
    </row>
    <row r="382" spans="8:8" s="48" customFormat="1" x14ac:dyDescent="0.25">
      <c r="H382" s="21"/>
    </row>
    <row r="383" spans="8:8" s="48" customFormat="1" x14ac:dyDescent="0.25">
      <c r="H383" s="21"/>
    </row>
    <row r="384" spans="8:8" s="48" customFormat="1" x14ac:dyDescent="0.25">
      <c r="H384" s="21"/>
    </row>
    <row r="385" spans="8:8" s="48" customFormat="1" x14ac:dyDescent="0.25">
      <c r="H385" s="21"/>
    </row>
    <row r="386" spans="8:8" s="48" customFormat="1" x14ac:dyDescent="0.25">
      <c r="H386" s="21"/>
    </row>
    <row r="387" spans="8:8" s="48" customFormat="1" x14ac:dyDescent="0.25">
      <c r="H387" s="21"/>
    </row>
    <row r="388" spans="8:8" s="48" customFormat="1" x14ac:dyDescent="0.25">
      <c r="H388" s="21"/>
    </row>
    <row r="389" spans="8:8" s="48" customFormat="1" x14ac:dyDescent="0.25">
      <c r="H389" s="21"/>
    </row>
    <row r="390" spans="8:8" s="48" customFormat="1" x14ac:dyDescent="0.25">
      <c r="H390" s="21"/>
    </row>
    <row r="391" spans="8:8" s="48" customFormat="1" x14ac:dyDescent="0.25">
      <c r="H391" s="21"/>
    </row>
    <row r="392" spans="8:8" s="48" customFormat="1" x14ac:dyDescent="0.25">
      <c r="H392" s="21"/>
    </row>
    <row r="393" spans="8:8" s="48" customFormat="1" x14ac:dyDescent="0.25">
      <c r="H393" s="21"/>
    </row>
    <row r="394" spans="8:8" s="48" customFormat="1" x14ac:dyDescent="0.25">
      <c r="H394" s="21"/>
    </row>
    <row r="395" spans="8:8" s="48" customFormat="1" x14ac:dyDescent="0.25">
      <c r="H395" s="21"/>
    </row>
    <row r="396" spans="8:8" s="48" customFormat="1" x14ac:dyDescent="0.25">
      <c r="H396" s="21"/>
    </row>
    <row r="397" spans="8:8" s="48" customFormat="1" x14ac:dyDescent="0.25">
      <c r="H397" s="21"/>
    </row>
    <row r="398" spans="8:8" s="48" customFormat="1" x14ac:dyDescent="0.25">
      <c r="H398" s="21"/>
    </row>
    <row r="399" spans="8:8" s="48" customFormat="1" x14ac:dyDescent="0.25">
      <c r="H399" s="21"/>
    </row>
    <row r="400" spans="8:8" s="48" customFormat="1" x14ac:dyDescent="0.25">
      <c r="H400" s="21"/>
    </row>
    <row r="401" spans="8:8" s="48" customFormat="1" x14ac:dyDescent="0.25">
      <c r="H401" s="21"/>
    </row>
    <row r="402" spans="8:8" s="48" customFormat="1" x14ac:dyDescent="0.25">
      <c r="H402" s="21"/>
    </row>
    <row r="403" spans="8:8" s="48" customFormat="1" x14ac:dyDescent="0.25">
      <c r="H403" s="21"/>
    </row>
    <row r="404" spans="8:8" s="48" customFormat="1" x14ac:dyDescent="0.25">
      <c r="H404" s="21"/>
    </row>
    <row r="405" spans="8:8" s="48" customFormat="1" x14ac:dyDescent="0.25">
      <c r="H405" s="21"/>
    </row>
    <row r="406" spans="8:8" s="48" customFormat="1" x14ac:dyDescent="0.25">
      <c r="H406" s="21"/>
    </row>
    <row r="407" spans="8:8" s="48" customFormat="1" x14ac:dyDescent="0.25">
      <c r="H407" s="21"/>
    </row>
    <row r="408" spans="8:8" s="48" customFormat="1" x14ac:dyDescent="0.25">
      <c r="H408" s="21"/>
    </row>
    <row r="409" spans="8:8" s="48" customFormat="1" x14ac:dyDescent="0.25">
      <c r="H409" s="21"/>
    </row>
    <row r="410" spans="8:8" s="48" customFormat="1" x14ac:dyDescent="0.25">
      <c r="H410" s="21"/>
    </row>
    <row r="411" spans="8:8" s="48" customFormat="1" x14ac:dyDescent="0.25">
      <c r="H411" s="21"/>
    </row>
    <row r="412" spans="8:8" s="48" customFormat="1" x14ac:dyDescent="0.25">
      <c r="H412" s="21"/>
    </row>
    <row r="413" spans="8:8" s="48" customFormat="1" x14ac:dyDescent="0.25">
      <c r="H413" s="21"/>
    </row>
  </sheetData>
  <protectedRanges>
    <protectedRange sqref="F45:G45" name="HTT General_1"/>
    <protectedRange sqref="F45:G45" name="Range13"/>
    <protectedRange sqref="D66" name="HTT General_2"/>
    <protectedRange sqref="D70:D76" name="HTT General_3"/>
    <protectedRange sqref="D89" name="Range6"/>
    <protectedRange sqref="D93:D99" name="Range6_1"/>
    <protectedRange sqref="C229 C30 C290" name="Range10"/>
  </protectedRanges>
  <dataValidations count="2">
    <dataValidation type="list" allowBlank="1" showInputMessage="1" showErrorMessage="1" sqref="C28" xr:uid="{D38EEE2F-DDA2-45AC-AE64-7F218D4AAAD0}">
      <formula1>$M$28:$M$30</formula1>
    </dataValidation>
    <dataValidation type="list" allowBlank="1" showInputMessage="1" showErrorMessage="1" sqref="C299" xr:uid="{FF639118-DB7D-4873-8E1E-BA2565832DED}">
      <formula1>J299:J302</formula1>
    </dataValidation>
  </dataValidations>
  <hyperlinks>
    <hyperlink ref="B6" location="'A. HTT General'!B13" display="1. Basic Facts" xr:uid="{E756F528-020D-40B8-9700-480BEF5FFA98}"/>
    <hyperlink ref="B7" location="'A. HTT General'!B26" display="2. Regulatory Summary" xr:uid="{BD0C8E09-C2B6-4CE9-BA10-B770D6423BDB}"/>
    <hyperlink ref="B8" location="'A. HTT General'!B36" display="3. General Cover Pool / Covered Bond Information" xr:uid="{70CDD593-A661-4333-9893-E3FA412D9488}"/>
    <hyperlink ref="B9" location="'A. HTT General'!B285" display="4. References to Capital Requirements Regulation (CRR) 129(7)" xr:uid="{4264CBCF-93C6-42C3-B2AE-5EF3D970E6A2}"/>
    <hyperlink ref="B10" location="'A. HTT General'!B311" display="5. References to Capital Requirements Regulation (CRR) 129(1)" xr:uid="{BC66C84F-B52C-4CF9-AC1B-A7652B4445C9}"/>
    <hyperlink ref="B11" location="'A. HTT General'!B319" display="6. Other relevant information" xr:uid="{959CFB07-0AED-4128-859B-A593D16FDA17}"/>
    <hyperlink ref="B27" r:id="rId1" display="Basel Compliance (Y/N)" xr:uid="{0ED6AF48-BC86-4878-A3F6-662E93F2770D}"/>
    <hyperlink ref="B28" r:id="rId2" display="CBD Compliance (Y/N)" xr:uid="{EA8D4827-2818-467E-982F-20EEA8FE927E}"/>
    <hyperlink ref="B29" r:id="rId3" xr:uid="{EBEBEA57-E801-4F96-92E1-490D66755611}"/>
    <hyperlink ref="B30" r:id="rId4" xr:uid="{EB32DEFC-B5F9-402F-B83A-8828E0B154F3}"/>
    <hyperlink ref="B44" location="'C. HTT Harmonised Glossary'!B6" display="2. Over-collateralisation (OC) " xr:uid="{8CFD738C-DA66-4DF2-B937-81239B3289F3}"/>
    <hyperlink ref="C288" location="'A. HTT General'!A38" display="'A. HTT General'!A38" xr:uid="{43FC8FE2-4E07-4051-A505-25C52F6F7C7A}"/>
    <hyperlink ref="C289" location="'A. HTT General'!A39" display="'A. HTT General'!A39" xr:uid="{B1E9DBFE-D5E1-49CA-A6E4-341D25C407A7}"/>
    <hyperlink ref="C291" location="'B1. HTT Mortgage Assets'!B43" display="'B1. HTT Mortgage Assets'!B43" xr:uid="{7203EDD4-3A9B-4684-B1C7-8009414A4F54}"/>
    <hyperlink ref="D291" location="'B2. HTT Public Sector Assets'!B48" display="'B2. HTT Public Sector Assets'!B48" xr:uid="{065D255A-43F0-46C2-BDA4-C7D4B6C6566F}"/>
    <hyperlink ref="C292" location="'A. HTT General'!A52" display="'A. HTT General'!A52" xr:uid="{E0EC8D9D-FDBE-48F7-B791-0CBFE2390EC3}"/>
    <hyperlink ref="C293" location="'B1. HTT Mortgage Assets'!B186" display="'B1. HTT Mortgage Assets'!B186" xr:uid="{F945E789-C898-4982-886C-0BD12D2BBE13}"/>
    <hyperlink ref="D293" location="'B1. HTT Mortgage Assets'!B424" display="'B1. HTT Mortgage Assets'!B424" xr:uid="{58D0DFBA-8D8F-4A04-9928-A24882528A7A}"/>
    <hyperlink ref="F293" location="'B2. HTT Public Sector Assets'!A18" display="'B2. HTT Public Sector Assets'!A18" xr:uid="{FB630398-119E-4E78-AEEA-BE0AEB38B657}"/>
    <hyperlink ref="G293" location="'B3. HTT Shipping Assets'!B116" display="'B3. HTT Shipping Assets'!B116" xr:uid="{BBCEF133-A50A-48C6-AD4B-0447F416637C}"/>
    <hyperlink ref="C294" location="'C. HTT Harmonised Glossary'!B20" display="link to Glossary HG.1.15" xr:uid="{12445C90-6156-42CF-9394-9A5F8C17300D}"/>
    <hyperlink ref="C295" location="'B1. HTT Mortgage Assets'!B149" display="'B1. HTT Mortgage Assets'!B149" xr:uid="{9F06C922-968F-4348-923F-5A194A6EC9FB}"/>
    <hyperlink ref="D295" location="'B2. HTT Public Sector Assets'!B129" display="'B2. HTT Public Sector Assets'!B129" xr:uid="{FF6F5CA5-E67C-43C4-B737-3822F46D8A94}"/>
    <hyperlink ref="F295" location="'B3. HTT Shipping Assets'!B80" display="'B3. HTT Shipping Assets'!B80" xr:uid="{0F8A004C-587E-446A-8967-FEC8A9A18DF8}"/>
    <hyperlink ref="C296" location="'A. HTT General'!B111" display="'A. HTT General'!B111" xr:uid="{DE3EA0C9-81D4-4DE7-AB02-32D9143F4767}"/>
    <hyperlink ref="C297" location="'A. HTT General'!B163" display="'A. HTT General'!B163" xr:uid="{87E809BC-E265-4E39-8446-2FEAF55F3855}"/>
    <hyperlink ref="C298" location="'A. HTT General'!B137" display="'A. HTT General'!B137" xr:uid="{740F42F3-7D67-4D81-A202-2259288DFE5F}"/>
    <hyperlink ref="C300" location="'B1. HTT Mortgage Assets'!B215" display="215 LTV residential mortgage" xr:uid="{3A3D2F7E-6582-487F-BCDC-6F70CAB15252}"/>
    <hyperlink ref="D300" location="'B1. HTT Mortgage Assets'!B453" display="441 LTV Commercial Mortgage" xr:uid="{9CCAB078-9AA5-4135-8A2F-AC5133D22FFE}"/>
    <hyperlink ref="C301" location="'A. HTT General'!B230" display="230 Derivatives and Swaps" xr:uid="{9D9A8C51-6495-4874-AABF-148F8FE9FF52}"/>
    <hyperlink ref="C302" location="'C. HTT Harmonised Glossary'!B18" display="'C. HTT Harmonised Glossary'!B18" xr:uid="{E09D22F5-2DB6-4DFE-9D15-2777BF26B547}"/>
    <hyperlink ref="C303" location="'A. HTT General'!B65" display="'A. HTT General'!B65" xr:uid="{ACDFDF18-E7CD-4633-880C-6659AD663AAB}"/>
    <hyperlink ref="C304" location="'A. HTT General'!B88" display="'A. HTT General'!B88" xr:uid="{1CB2C7D6-E912-42BF-9E82-D6EA8EC42DE9}"/>
    <hyperlink ref="C305" location="'C. HTT Harmonised Glossary'!B12" display="link to Glossary HG 1.7" xr:uid="{40D4B3C6-FC3F-4A77-AF9D-B08EB1FC7C31}"/>
    <hyperlink ref="C306" location="'A. HTT General'!B44" display="'A. HTT General'!B44" xr:uid="{B05E1FB9-FAC5-418B-8F0A-F95C0A13068B}"/>
    <hyperlink ref="C307" location="'B1. HTT Mortgage Assets'!B179" display="'B1. HTT Mortgage Assets'!B179" xr:uid="{50441C18-2082-4349-9782-0A0F03B5024F}"/>
    <hyperlink ref="D307" location="'B2. HTT Public Sector Assets'!B166" display="'B2. HTT Public Sector Assets'!B166" xr:uid="{8C46E649-DFDA-4558-AB78-EE3BCEA57A9F}"/>
    <hyperlink ref="F307" location="'B3. HTT Shipping Assets'!B110" display="'B3. HTT Shipping Assets'!B110" xr:uid="{A37E6679-0F0E-414D-8647-F99A09E75460}"/>
    <hyperlink ref="C229" r:id="rId5" xr:uid="{4E479454-8613-47EE-A713-87964132B229}"/>
    <hyperlink ref="C30" r:id="rId6" xr:uid="{BF445FED-BB20-4CC2-B591-F3D3492AE70E}"/>
    <hyperlink ref="C290" r:id="rId7" display="https://coveredbondlabel.com/issuer/158/" xr:uid="{3970D85F-F814-4793-884D-B8BFCDE81791}"/>
  </hyperlinks>
  <pageMargins left="0.70866141732283472" right="0.70866141732283472" top="0.74803149606299213" bottom="0.74803149606299213" header="0.31496062992125978" footer="0.31496062992125978"/>
  <pageSetup paperSize="9" fitToHeight="0" orientation="landscape"/>
  <headerFooter>
    <oddHeader>&amp;R&amp;G</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AAF6C-53B5-43A2-A952-3517A05B3DA2}">
  <sheetPr>
    <tabColor rgb="FFE36E00"/>
  </sheetPr>
  <dimension ref="A1:N622"/>
  <sheetViews>
    <sheetView zoomScale="90" zoomScaleNormal="90" workbookViewId="0"/>
  </sheetViews>
  <sheetFormatPr baseColWidth="10" defaultColWidth="8.85546875" defaultRowHeight="15" outlineLevelRow="1" x14ac:dyDescent="0.25"/>
  <cols>
    <col min="1" max="1" width="13.85546875" style="19" customWidth="1"/>
    <col min="2" max="2" width="60.85546875" style="19" customWidth="1"/>
    <col min="3" max="3" width="41" style="19" customWidth="1"/>
    <col min="4" max="4" width="40.85546875" style="19" customWidth="1"/>
    <col min="5" max="5" width="6.7109375" style="19" customWidth="1"/>
    <col min="6" max="6" width="41.5703125" style="19" customWidth="1"/>
    <col min="7" max="7" width="41.5703125" style="21" customWidth="1"/>
    <col min="8" max="8" width="8.85546875" style="48" customWidth="1"/>
    <col min="9" max="16384" width="8.85546875" style="48"/>
  </cols>
  <sheetData>
    <row r="1" spans="1:7" ht="31.5" customHeight="1" x14ac:dyDescent="0.25">
      <c r="A1" s="43" t="s">
        <v>394</v>
      </c>
      <c r="B1" s="44"/>
      <c r="C1" s="45"/>
      <c r="D1" s="45"/>
      <c r="E1" s="45"/>
      <c r="F1" s="46" t="s">
        <v>1465</v>
      </c>
      <c r="G1" s="47"/>
    </row>
    <row r="2" spans="1:7" ht="15.75" customHeight="1" thickBot="1" x14ac:dyDescent="0.3">
      <c r="A2" s="21"/>
      <c r="B2" s="45"/>
      <c r="C2" s="45"/>
      <c r="D2" s="45"/>
      <c r="E2" s="45"/>
      <c r="F2" s="45"/>
      <c r="G2" s="47"/>
    </row>
    <row r="3" spans="1:7" ht="19.5" customHeight="1" thickBot="1" x14ac:dyDescent="0.3">
      <c r="A3" s="50"/>
      <c r="B3" s="51" t="s">
        <v>19</v>
      </c>
      <c r="C3" s="52" t="s">
        <v>156</v>
      </c>
      <c r="D3" s="53"/>
      <c r="E3" s="53"/>
      <c r="F3" s="45"/>
      <c r="G3" s="53"/>
    </row>
    <row r="4" spans="1:7" ht="15.75" customHeight="1" thickBot="1" x14ac:dyDescent="0.3">
      <c r="B4" s="47"/>
      <c r="C4" s="47"/>
      <c r="D4" s="47"/>
      <c r="E4" s="47"/>
      <c r="F4" s="47"/>
      <c r="G4" s="47"/>
    </row>
    <row r="5" spans="1:7" ht="18.75" customHeight="1" x14ac:dyDescent="0.25">
      <c r="A5" s="54"/>
      <c r="B5" s="55" t="s">
        <v>395</v>
      </c>
      <c r="C5" s="56"/>
      <c r="D5" s="47"/>
      <c r="E5" s="57"/>
      <c r="F5" s="57"/>
      <c r="G5" s="47"/>
    </row>
    <row r="6" spans="1:7" x14ac:dyDescent="0.25">
      <c r="B6" s="59" t="s">
        <v>396</v>
      </c>
      <c r="C6" s="47"/>
      <c r="D6" s="47"/>
      <c r="E6" s="47"/>
      <c r="F6" s="47"/>
      <c r="G6" s="47"/>
    </row>
    <row r="7" spans="1:7" x14ac:dyDescent="0.25">
      <c r="B7" s="132" t="s">
        <v>397</v>
      </c>
      <c r="C7" s="47"/>
      <c r="D7" s="47"/>
      <c r="E7" s="47"/>
      <c r="F7" s="47"/>
      <c r="G7" s="47"/>
    </row>
    <row r="8" spans="1:7" ht="15.75" customHeight="1" thickBot="1" x14ac:dyDescent="0.3">
      <c r="B8" s="133" t="s">
        <v>398</v>
      </c>
      <c r="C8" s="47"/>
      <c r="D8" s="47"/>
      <c r="E8" s="47"/>
      <c r="F8" s="47"/>
      <c r="G8" s="47"/>
    </row>
    <row r="9" spans="1:7" x14ac:dyDescent="0.25">
      <c r="B9" s="62"/>
      <c r="C9" s="47"/>
      <c r="D9" s="47"/>
      <c r="E9" s="47"/>
      <c r="F9" s="47"/>
      <c r="G9" s="47"/>
    </row>
    <row r="10" spans="1:7" ht="37.5" customHeight="1" x14ac:dyDescent="0.25">
      <c r="A10" s="63" t="s">
        <v>27</v>
      </c>
      <c r="B10" s="64" t="s">
        <v>396</v>
      </c>
      <c r="C10" s="65"/>
      <c r="D10" s="65"/>
      <c r="E10" s="65"/>
      <c r="F10" s="65"/>
      <c r="G10" s="66"/>
    </row>
    <row r="11" spans="1:7" ht="15" customHeight="1" x14ac:dyDescent="0.25">
      <c r="A11" s="75"/>
      <c r="B11" s="76" t="s">
        <v>399</v>
      </c>
      <c r="C11" s="77" t="s">
        <v>58</v>
      </c>
      <c r="D11" s="77"/>
      <c r="E11" s="77"/>
      <c r="F11" s="79" t="s">
        <v>400</v>
      </c>
      <c r="G11" s="79"/>
    </row>
    <row r="12" spans="1:7" x14ac:dyDescent="0.25">
      <c r="A12" s="19" t="s">
        <v>401</v>
      </c>
      <c r="B12" s="60" t="s">
        <v>402</v>
      </c>
      <c r="C12" s="68">
        <v>28955.1</v>
      </c>
      <c r="D12" s="47"/>
      <c r="E12" s="47"/>
      <c r="F12" s="86">
        <f>IF($C$15=0,"",IF(C12="[for completion]","",C12/$C$15))</f>
        <v>0.80291215830250728</v>
      </c>
      <c r="G12" s="47"/>
    </row>
    <row r="13" spans="1:7" x14ac:dyDescent="0.25">
      <c r="A13" s="19" t="s">
        <v>403</v>
      </c>
      <c r="B13" s="60" t="s">
        <v>404</v>
      </c>
      <c r="C13" s="68">
        <v>7107.4999999999991</v>
      </c>
      <c r="D13" s="47"/>
      <c r="E13" s="47"/>
      <c r="F13" s="86">
        <f>IF($C$15=0,"",IF(C13="[for completion]","",C13/$C$15))</f>
        <v>0.19708784169749269</v>
      </c>
      <c r="G13" s="47"/>
    </row>
    <row r="14" spans="1:7" x14ac:dyDescent="0.25">
      <c r="A14" s="19" t="s">
        <v>405</v>
      </c>
      <c r="B14" s="60" t="s">
        <v>89</v>
      </c>
      <c r="C14" s="68">
        <v>0</v>
      </c>
      <c r="D14" s="47"/>
      <c r="E14" s="47"/>
      <c r="F14" s="86">
        <f>IF($C$15=0,"",IF(C14="[for completion]","",C14/$C$15))</f>
        <v>0</v>
      </c>
      <c r="G14" s="47"/>
    </row>
    <row r="15" spans="1:7" x14ac:dyDescent="0.25">
      <c r="A15" s="19" t="s">
        <v>406</v>
      </c>
      <c r="B15" s="134" t="s">
        <v>91</v>
      </c>
      <c r="C15" s="68">
        <f>SUM(C12:C14)</f>
        <v>36062.6</v>
      </c>
      <c r="D15" s="47"/>
      <c r="E15" s="47"/>
      <c r="F15" s="83">
        <f>SUM(F12:F14)</f>
        <v>1</v>
      </c>
      <c r="G15" s="47"/>
    </row>
    <row r="16" spans="1:7" outlineLevel="1" x14ac:dyDescent="0.25">
      <c r="A16" s="19" t="s">
        <v>407</v>
      </c>
      <c r="B16" s="91" t="s">
        <v>408</v>
      </c>
      <c r="C16" s="68">
        <v>5574.1999999999989</v>
      </c>
      <c r="D16" s="47"/>
      <c r="E16" s="47"/>
      <c r="F16" s="86">
        <f t="shared" ref="F16:F26" si="0">IF($C$15=0,"",IF(C16="[for completion]","",C16/$C$15))</f>
        <v>0.15457010864441276</v>
      </c>
      <c r="G16" s="47"/>
    </row>
    <row r="17" spans="1:7" outlineLevel="1" x14ac:dyDescent="0.25">
      <c r="A17" s="19" t="s">
        <v>409</v>
      </c>
      <c r="B17" s="91" t="s">
        <v>950</v>
      </c>
      <c r="C17" s="68"/>
      <c r="D17" s="47"/>
      <c r="E17" s="47"/>
      <c r="F17" s="86">
        <f t="shared" si="0"/>
        <v>0</v>
      </c>
      <c r="G17" s="47"/>
    </row>
    <row r="18" spans="1:7" outlineLevel="1" x14ac:dyDescent="0.25">
      <c r="A18" s="19" t="s">
        <v>410</v>
      </c>
      <c r="B18" s="91" t="s">
        <v>93</v>
      </c>
      <c r="C18" s="68"/>
      <c r="D18" s="47"/>
      <c r="E18" s="47"/>
      <c r="F18" s="86">
        <f t="shared" si="0"/>
        <v>0</v>
      </c>
      <c r="G18" s="47"/>
    </row>
    <row r="19" spans="1:7" outlineLevel="1" x14ac:dyDescent="0.25">
      <c r="A19" s="19" t="s">
        <v>411</v>
      </c>
      <c r="B19" s="91" t="s">
        <v>93</v>
      </c>
      <c r="C19" s="68"/>
      <c r="D19" s="47"/>
      <c r="E19" s="47"/>
      <c r="F19" s="86">
        <f t="shared" si="0"/>
        <v>0</v>
      </c>
      <c r="G19" s="47"/>
    </row>
    <row r="20" spans="1:7" outlineLevel="1" x14ac:dyDescent="0.25">
      <c r="A20" s="19" t="s">
        <v>412</v>
      </c>
      <c r="B20" s="91" t="s">
        <v>93</v>
      </c>
      <c r="C20" s="68"/>
      <c r="D20" s="47"/>
      <c r="E20" s="47"/>
      <c r="F20" s="86">
        <f t="shared" si="0"/>
        <v>0</v>
      </c>
      <c r="G20" s="47"/>
    </row>
    <row r="21" spans="1:7" outlineLevel="1" x14ac:dyDescent="0.25">
      <c r="A21" s="19" t="s">
        <v>413</v>
      </c>
      <c r="B21" s="91" t="s">
        <v>93</v>
      </c>
      <c r="C21" s="68"/>
      <c r="D21" s="47"/>
      <c r="E21" s="47"/>
      <c r="F21" s="86">
        <f t="shared" si="0"/>
        <v>0</v>
      </c>
      <c r="G21" s="47"/>
    </row>
    <row r="22" spans="1:7" outlineLevel="1" x14ac:dyDescent="0.25">
      <c r="A22" s="19" t="s">
        <v>414</v>
      </c>
      <c r="B22" s="91" t="s">
        <v>93</v>
      </c>
      <c r="C22" s="68"/>
      <c r="D22" s="47"/>
      <c r="E22" s="47"/>
      <c r="F22" s="86">
        <f t="shared" si="0"/>
        <v>0</v>
      </c>
      <c r="G22" s="47"/>
    </row>
    <row r="23" spans="1:7" outlineLevel="1" x14ac:dyDescent="0.25">
      <c r="A23" s="19" t="s">
        <v>415</v>
      </c>
      <c r="B23" s="91" t="s">
        <v>93</v>
      </c>
      <c r="C23" s="68"/>
      <c r="D23" s="47"/>
      <c r="E23" s="47"/>
      <c r="F23" s="86">
        <f t="shared" si="0"/>
        <v>0</v>
      </c>
      <c r="G23" s="47"/>
    </row>
    <row r="24" spans="1:7" outlineLevel="1" x14ac:dyDescent="0.25">
      <c r="A24" s="19" t="s">
        <v>416</v>
      </c>
      <c r="B24" s="91" t="s">
        <v>93</v>
      </c>
      <c r="C24" s="68"/>
      <c r="D24" s="47"/>
      <c r="E24" s="47"/>
      <c r="F24" s="86">
        <f t="shared" si="0"/>
        <v>0</v>
      </c>
      <c r="G24" s="47"/>
    </row>
    <row r="25" spans="1:7" outlineLevel="1" x14ac:dyDescent="0.25">
      <c r="A25" s="19" t="s">
        <v>417</v>
      </c>
      <c r="B25" s="91" t="s">
        <v>93</v>
      </c>
      <c r="C25" s="68"/>
      <c r="D25" s="47"/>
      <c r="E25" s="47"/>
      <c r="F25" s="86">
        <f t="shared" si="0"/>
        <v>0</v>
      </c>
      <c r="G25" s="47"/>
    </row>
    <row r="26" spans="1:7" outlineLevel="1" x14ac:dyDescent="0.25">
      <c r="A26" s="19" t="s">
        <v>418</v>
      </c>
      <c r="B26" s="91" t="s">
        <v>93</v>
      </c>
      <c r="C26" s="92"/>
      <c r="D26" s="93"/>
      <c r="E26" s="93"/>
      <c r="F26" s="86">
        <f t="shared" si="0"/>
        <v>0</v>
      </c>
      <c r="G26" s="47"/>
    </row>
    <row r="27" spans="1:7" ht="15" customHeight="1" x14ac:dyDescent="0.25">
      <c r="A27" s="75"/>
      <c r="B27" s="76" t="s">
        <v>419</v>
      </c>
      <c r="C27" s="77" t="s">
        <v>420</v>
      </c>
      <c r="D27" s="77" t="s">
        <v>421</v>
      </c>
      <c r="E27" s="78"/>
      <c r="F27" s="77" t="s">
        <v>422</v>
      </c>
      <c r="G27" s="79"/>
    </row>
    <row r="28" spans="1:7" x14ac:dyDescent="0.25">
      <c r="A28" s="19" t="s">
        <v>423</v>
      </c>
      <c r="B28" s="60" t="s">
        <v>424</v>
      </c>
      <c r="C28" s="147">
        <v>201115</v>
      </c>
      <c r="D28" s="147">
        <v>3204</v>
      </c>
      <c r="E28" s="47"/>
      <c r="F28" s="60">
        <v>204319</v>
      </c>
      <c r="G28" s="47"/>
    </row>
    <row r="29" spans="1:7" outlineLevel="1" x14ac:dyDescent="0.25">
      <c r="A29" s="19" t="s">
        <v>425</v>
      </c>
      <c r="B29" s="69" t="s">
        <v>426</v>
      </c>
      <c r="C29" s="147">
        <v>177374</v>
      </c>
      <c r="D29" s="147">
        <v>2180</v>
      </c>
      <c r="E29" s="47"/>
      <c r="F29" s="47"/>
      <c r="G29" s="47"/>
    </row>
    <row r="30" spans="1:7" outlineLevel="1" x14ac:dyDescent="0.25">
      <c r="A30" s="19" t="s">
        <v>427</v>
      </c>
      <c r="B30" s="69" t="s">
        <v>428</v>
      </c>
      <c r="C30" s="47"/>
      <c r="D30" s="47"/>
      <c r="E30" s="47"/>
      <c r="F30" s="47"/>
      <c r="G30" s="47"/>
    </row>
    <row r="31" spans="1:7" outlineLevel="1" x14ac:dyDescent="0.25">
      <c r="A31" s="19" t="s">
        <v>429</v>
      </c>
      <c r="B31" s="69"/>
      <c r="C31" s="47"/>
      <c r="D31" s="47"/>
      <c r="E31" s="47"/>
      <c r="F31" s="47"/>
      <c r="G31" s="47"/>
    </row>
    <row r="32" spans="1:7" outlineLevel="1" x14ac:dyDescent="0.25">
      <c r="A32" s="19" t="s">
        <v>430</v>
      </c>
      <c r="B32" s="69"/>
      <c r="C32" s="47"/>
      <c r="D32" s="47"/>
      <c r="E32" s="47"/>
      <c r="F32" s="47"/>
      <c r="G32" s="47"/>
    </row>
    <row r="33" spans="1:7" outlineLevel="1" x14ac:dyDescent="0.25">
      <c r="A33" s="19" t="s">
        <v>431</v>
      </c>
      <c r="B33" s="69"/>
      <c r="C33" s="47"/>
      <c r="D33" s="47"/>
      <c r="E33" s="47"/>
      <c r="F33" s="47"/>
      <c r="G33" s="47"/>
    </row>
    <row r="34" spans="1:7" outlineLevel="1" x14ac:dyDescent="0.25">
      <c r="A34" s="19" t="s">
        <v>432</v>
      </c>
      <c r="B34" s="69"/>
      <c r="C34" s="47"/>
      <c r="D34" s="47"/>
      <c r="E34" s="47"/>
      <c r="F34" s="47"/>
      <c r="G34" s="47"/>
    </row>
    <row r="35" spans="1:7" ht="15" customHeight="1" x14ac:dyDescent="0.25">
      <c r="A35" s="75"/>
      <c r="B35" s="76" t="s">
        <v>433</v>
      </c>
      <c r="C35" s="77" t="s">
        <v>434</v>
      </c>
      <c r="D35" s="77" t="s">
        <v>435</v>
      </c>
      <c r="E35" s="78"/>
      <c r="F35" s="79" t="s">
        <v>400</v>
      </c>
      <c r="G35" s="79"/>
    </row>
    <row r="36" spans="1:7" x14ac:dyDescent="0.25">
      <c r="A36" s="19" t="s">
        <v>436</v>
      </c>
      <c r="B36" s="60" t="s">
        <v>437</v>
      </c>
      <c r="C36" s="83" t="s">
        <v>768</v>
      </c>
      <c r="D36" s="83" t="s">
        <v>768</v>
      </c>
      <c r="E36" s="135"/>
      <c r="F36" s="83">
        <v>1.8545529163177359E-2</v>
      </c>
      <c r="G36" s="47"/>
    </row>
    <row r="37" spans="1:7" outlineLevel="1" x14ac:dyDescent="0.25">
      <c r="A37" s="19" t="s">
        <v>438</v>
      </c>
      <c r="B37" s="47"/>
      <c r="C37" s="83"/>
      <c r="D37" s="83"/>
      <c r="E37" s="135"/>
      <c r="F37" s="83"/>
      <c r="G37" s="47"/>
    </row>
    <row r="38" spans="1:7" outlineLevel="1" x14ac:dyDescent="0.25">
      <c r="A38" s="19" t="s">
        <v>439</v>
      </c>
      <c r="B38" s="47"/>
      <c r="C38" s="83"/>
      <c r="D38" s="83"/>
      <c r="E38" s="135"/>
      <c r="F38" s="83"/>
      <c r="G38" s="47"/>
    </row>
    <row r="39" spans="1:7" outlineLevel="1" x14ac:dyDescent="0.25">
      <c r="A39" s="19" t="s">
        <v>440</v>
      </c>
      <c r="B39" s="47"/>
      <c r="C39" s="83"/>
      <c r="D39" s="83"/>
      <c r="E39" s="135"/>
      <c r="F39" s="83"/>
      <c r="G39" s="47"/>
    </row>
    <row r="40" spans="1:7" outlineLevel="1" x14ac:dyDescent="0.25">
      <c r="A40" s="19" t="s">
        <v>441</v>
      </c>
      <c r="B40" s="47"/>
      <c r="C40" s="83"/>
      <c r="D40" s="83"/>
      <c r="E40" s="135"/>
      <c r="F40" s="83"/>
      <c r="G40" s="47"/>
    </row>
    <row r="41" spans="1:7" outlineLevel="1" x14ac:dyDescent="0.25">
      <c r="A41" s="19" t="s">
        <v>442</v>
      </c>
      <c r="B41" s="47"/>
      <c r="C41" s="83"/>
      <c r="D41" s="83"/>
      <c r="E41" s="135"/>
      <c r="F41" s="83"/>
      <c r="G41" s="47"/>
    </row>
    <row r="42" spans="1:7" outlineLevel="1" x14ac:dyDescent="0.25">
      <c r="A42" s="19" t="s">
        <v>443</v>
      </c>
      <c r="B42" s="47"/>
      <c r="C42" s="83"/>
      <c r="D42" s="83"/>
      <c r="E42" s="135"/>
      <c r="F42" s="83"/>
      <c r="G42" s="47"/>
    </row>
    <row r="43" spans="1:7" ht="15" customHeight="1" x14ac:dyDescent="0.25">
      <c r="A43" s="75"/>
      <c r="B43" s="76" t="s">
        <v>444</v>
      </c>
      <c r="C43" s="77" t="s">
        <v>434</v>
      </c>
      <c r="D43" s="77" t="s">
        <v>435</v>
      </c>
      <c r="E43" s="78"/>
      <c r="F43" s="79" t="s">
        <v>400</v>
      </c>
      <c r="G43" s="79"/>
    </row>
    <row r="44" spans="1:7" x14ac:dyDescent="0.25">
      <c r="A44" s="19" t="s">
        <v>445</v>
      </c>
      <c r="B44" s="136" t="s">
        <v>446</v>
      </c>
      <c r="C44" s="137">
        <f>SUM(C45:C71)</f>
        <v>0.8406981844303768</v>
      </c>
      <c r="D44" s="137">
        <f>SUM(D45:D71)</f>
        <v>0.91454591416734898</v>
      </c>
      <c r="E44" s="83"/>
      <c r="F44" s="137">
        <f>SUM(F45:F71)</f>
        <v>0.85524060938479174</v>
      </c>
      <c r="G44" s="60"/>
    </row>
    <row r="45" spans="1:7" x14ac:dyDescent="0.25">
      <c r="A45" s="19" t="s">
        <v>447</v>
      </c>
      <c r="B45" s="60" t="s">
        <v>448</v>
      </c>
      <c r="C45" s="83">
        <v>1.882224547661725E-3</v>
      </c>
      <c r="D45" s="83">
        <v>2.7435807245867048E-2</v>
      </c>
      <c r="E45" s="83"/>
      <c r="F45" s="83">
        <v>6.9185250092894026E-3</v>
      </c>
      <c r="G45" s="60"/>
    </row>
    <row r="46" spans="1:7" x14ac:dyDescent="0.25">
      <c r="A46" s="19" t="s">
        <v>449</v>
      </c>
      <c r="B46" s="60" t="s">
        <v>450</v>
      </c>
      <c r="C46" s="83">
        <v>0</v>
      </c>
      <c r="D46" s="83">
        <v>1.007386563489272E-2</v>
      </c>
      <c r="E46" s="83"/>
      <c r="F46" s="83">
        <v>1.985436435531548E-3</v>
      </c>
      <c r="G46" s="60"/>
    </row>
    <row r="47" spans="1:7" x14ac:dyDescent="0.25">
      <c r="A47" s="19" t="s">
        <v>451</v>
      </c>
      <c r="B47" s="60" t="s">
        <v>452</v>
      </c>
      <c r="C47" s="83">
        <v>0</v>
      </c>
      <c r="D47" s="83">
        <v>0</v>
      </c>
      <c r="E47" s="83"/>
      <c r="F47" s="83">
        <v>0</v>
      </c>
      <c r="G47" s="60"/>
    </row>
    <row r="48" spans="1:7" x14ac:dyDescent="0.25">
      <c r="A48" s="19" t="s">
        <v>453</v>
      </c>
      <c r="B48" s="60" t="s">
        <v>454</v>
      </c>
      <c r="C48" s="83">
        <v>0</v>
      </c>
      <c r="D48" s="83">
        <v>0</v>
      </c>
      <c r="E48" s="83"/>
      <c r="F48" s="83">
        <v>0</v>
      </c>
      <c r="G48" s="60"/>
    </row>
    <row r="49" spans="1:7" x14ac:dyDescent="0.25">
      <c r="A49" s="19" t="s">
        <v>455</v>
      </c>
      <c r="B49" s="60" t="s">
        <v>456</v>
      </c>
      <c r="C49" s="83">
        <v>0</v>
      </c>
      <c r="D49" s="83">
        <v>0</v>
      </c>
      <c r="E49" s="83"/>
      <c r="F49" s="83">
        <v>0</v>
      </c>
      <c r="G49" s="60"/>
    </row>
    <row r="50" spans="1:7" x14ac:dyDescent="0.25">
      <c r="A50" s="19" t="s">
        <v>457</v>
      </c>
      <c r="B50" s="60" t="s">
        <v>1066</v>
      </c>
      <c r="C50" s="83">
        <v>0</v>
      </c>
      <c r="D50" s="83">
        <v>0</v>
      </c>
      <c r="E50" s="83"/>
      <c r="F50" s="83">
        <v>0</v>
      </c>
      <c r="G50" s="60"/>
    </row>
    <row r="51" spans="1:7" x14ac:dyDescent="0.25">
      <c r="A51" s="19" t="s">
        <v>458</v>
      </c>
      <c r="B51" s="60" t="s">
        <v>459</v>
      </c>
      <c r="C51" s="83">
        <v>0</v>
      </c>
      <c r="D51" s="83">
        <v>0</v>
      </c>
      <c r="E51" s="83"/>
      <c r="F51" s="83">
        <v>0</v>
      </c>
      <c r="G51" s="60"/>
    </row>
    <row r="52" spans="1:7" x14ac:dyDescent="0.25">
      <c r="A52" s="19" t="s">
        <v>460</v>
      </c>
      <c r="B52" s="60" t="s">
        <v>461</v>
      </c>
      <c r="C52" s="83">
        <v>0</v>
      </c>
      <c r="D52" s="83">
        <v>0</v>
      </c>
      <c r="E52" s="83"/>
      <c r="F52" s="83">
        <v>0</v>
      </c>
      <c r="G52" s="60"/>
    </row>
    <row r="53" spans="1:7" x14ac:dyDescent="0.25">
      <c r="A53" s="19" t="s">
        <v>462</v>
      </c>
      <c r="B53" s="60" t="s">
        <v>463</v>
      </c>
      <c r="C53" s="83">
        <v>0</v>
      </c>
      <c r="D53" s="83">
        <v>0</v>
      </c>
      <c r="E53" s="83"/>
      <c r="F53" s="83">
        <v>0</v>
      </c>
      <c r="G53" s="60"/>
    </row>
    <row r="54" spans="1:7" x14ac:dyDescent="0.25">
      <c r="A54" s="19" t="s">
        <v>464</v>
      </c>
      <c r="B54" s="60" t="s">
        <v>465</v>
      </c>
      <c r="C54" s="83">
        <v>0</v>
      </c>
      <c r="D54" s="83">
        <v>3.6243404854027453E-2</v>
      </c>
      <c r="E54" s="83"/>
      <c r="F54" s="83">
        <v>7.1431344384486981E-3</v>
      </c>
      <c r="G54" s="60"/>
    </row>
    <row r="55" spans="1:7" x14ac:dyDescent="0.25">
      <c r="A55" s="19" t="s">
        <v>466</v>
      </c>
      <c r="B55" s="60" t="s">
        <v>467</v>
      </c>
      <c r="C55" s="83">
        <v>0.82908019658022258</v>
      </c>
      <c r="D55" s="83">
        <v>0.69889553288779505</v>
      </c>
      <c r="E55" s="83"/>
      <c r="F55" s="83">
        <v>0.80342238219096762</v>
      </c>
      <c r="G55" s="60"/>
    </row>
    <row r="56" spans="1:7" x14ac:dyDescent="0.25">
      <c r="A56" s="19" t="s">
        <v>468</v>
      </c>
      <c r="B56" s="60" t="s">
        <v>469</v>
      </c>
      <c r="C56" s="83">
        <v>0</v>
      </c>
      <c r="D56" s="83">
        <v>0</v>
      </c>
      <c r="E56" s="83"/>
      <c r="F56" s="83">
        <v>0</v>
      </c>
      <c r="G56" s="60"/>
    </row>
    <row r="57" spans="1:7" x14ac:dyDescent="0.25">
      <c r="A57" s="19" t="s">
        <v>470</v>
      </c>
      <c r="B57" s="60" t="s">
        <v>471</v>
      </c>
      <c r="C57" s="83">
        <v>9.4422053455177155E-3</v>
      </c>
      <c r="D57" s="83">
        <v>6.2075272599366869E-2</v>
      </c>
      <c r="E57" s="83"/>
      <c r="F57" s="83">
        <v>1.981554297249782E-2</v>
      </c>
      <c r="G57" s="60"/>
    </row>
    <row r="58" spans="1:7" x14ac:dyDescent="0.25">
      <c r="A58" s="19" t="s">
        <v>472</v>
      </c>
      <c r="B58" s="60" t="s">
        <v>473</v>
      </c>
      <c r="C58" s="83">
        <v>0</v>
      </c>
      <c r="D58" s="83">
        <v>0</v>
      </c>
      <c r="E58" s="83"/>
      <c r="F58" s="83">
        <v>0</v>
      </c>
      <c r="G58" s="60"/>
    </row>
    <row r="59" spans="1:7" x14ac:dyDescent="0.25">
      <c r="A59" s="19" t="s">
        <v>474</v>
      </c>
      <c r="B59" s="60" t="s">
        <v>475</v>
      </c>
      <c r="C59" s="83">
        <v>0</v>
      </c>
      <c r="D59" s="83">
        <v>0</v>
      </c>
      <c r="E59" s="83"/>
      <c r="F59" s="83">
        <v>0</v>
      </c>
      <c r="G59" s="60"/>
    </row>
    <row r="60" spans="1:7" x14ac:dyDescent="0.25">
      <c r="A60" s="19" t="s">
        <v>476</v>
      </c>
      <c r="B60" s="60" t="s">
        <v>3</v>
      </c>
      <c r="C60" s="83">
        <v>0</v>
      </c>
      <c r="D60" s="83">
        <v>0</v>
      </c>
      <c r="E60" s="83"/>
      <c r="F60" s="83">
        <v>0</v>
      </c>
      <c r="G60" s="60"/>
    </row>
    <row r="61" spans="1:7" x14ac:dyDescent="0.25">
      <c r="A61" s="19" t="s">
        <v>477</v>
      </c>
      <c r="B61" s="60" t="s">
        <v>478</v>
      </c>
      <c r="C61" s="83">
        <v>0</v>
      </c>
      <c r="D61" s="83">
        <v>0</v>
      </c>
      <c r="E61" s="83"/>
      <c r="F61" s="83">
        <v>0</v>
      </c>
      <c r="G61" s="60"/>
    </row>
    <row r="62" spans="1:7" x14ac:dyDescent="0.25">
      <c r="A62" s="19" t="s">
        <v>479</v>
      </c>
      <c r="B62" s="60" t="s">
        <v>480</v>
      </c>
      <c r="C62" s="83">
        <v>0</v>
      </c>
      <c r="D62" s="83">
        <v>0</v>
      </c>
      <c r="E62" s="83"/>
      <c r="F62" s="83">
        <v>0</v>
      </c>
      <c r="G62" s="60"/>
    </row>
    <row r="63" spans="1:7" x14ac:dyDescent="0.25">
      <c r="A63" s="19" t="s">
        <v>481</v>
      </c>
      <c r="B63" s="60" t="s">
        <v>482</v>
      </c>
      <c r="C63" s="83">
        <v>0</v>
      </c>
      <c r="D63" s="83">
        <v>1.648049031930067E-2</v>
      </c>
      <c r="E63" s="83"/>
      <c r="F63" s="83">
        <v>3.2360395534431802E-3</v>
      </c>
      <c r="G63" s="60"/>
    </row>
    <row r="64" spans="1:7" x14ac:dyDescent="0.25">
      <c r="A64" s="19" t="s">
        <v>483</v>
      </c>
      <c r="B64" s="60" t="s">
        <v>484</v>
      </c>
      <c r="C64" s="83">
        <v>0</v>
      </c>
      <c r="D64" s="83">
        <v>0</v>
      </c>
      <c r="E64" s="83"/>
      <c r="F64" s="83">
        <v>0</v>
      </c>
      <c r="G64" s="60"/>
    </row>
    <row r="65" spans="1:7" x14ac:dyDescent="0.25">
      <c r="A65" s="19" t="s">
        <v>485</v>
      </c>
      <c r="B65" s="60" t="s">
        <v>486</v>
      </c>
      <c r="C65" s="83">
        <v>0</v>
      </c>
      <c r="D65" s="83">
        <v>0</v>
      </c>
      <c r="E65" s="83"/>
      <c r="F65" s="83">
        <v>0</v>
      </c>
      <c r="G65" s="60"/>
    </row>
    <row r="66" spans="1:7" x14ac:dyDescent="0.25">
      <c r="A66" s="19" t="s">
        <v>487</v>
      </c>
      <c r="B66" s="60" t="s">
        <v>488</v>
      </c>
      <c r="C66" s="83">
        <v>0</v>
      </c>
      <c r="D66" s="83">
        <v>0</v>
      </c>
      <c r="E66" s="83"/>
      <c r="F66" s="83">
        <v>0</v>
      </c>
      <c r="G66" s="60"/>
    </row>
    <row r="67" spans="1:7" x14ac:dyDescent="0.25">
      <c r="A67" s="19" t="s">
        <v>489</v>
      </c>
      <c r="B67" s="60" t="s">
        <v>490</v>
      </c>
      <c r="C67" s="83">
        <v>0</v>
      </c>
      <c r="D67" s="83">
        <v>0</v>
      </c>
      <c r="E67" s="83"/>
      <c r="F67" s="83">
        <v>0</v>
      </c>
      <c r="G67" s="60"/>
    </row>
    <row r="68" spans="1:7" x14ac:dyDescent="0.25">
      <c r="A68" s="19" t="s">
        <v>491</v>
      </c>
      <c r="B68" s="60" t="s">
        <v>492</v>
      </c>
      <c r="C68" s="83">
        <v>0</v>
      </c>
      <c r="D68" s="83">
        <v>0</v>
      </c>
      <c r="E68" s="83"/>
      <c r="F68" s="83">
        <v>0</v>
      </c>
      <c r="G68" s="60"/>
    </row>
    <row r="69" spans="1:7" x14ac:dyDescent="0.25">
      <c r="A69" s="19" t="s">
        <v>493</v>
      </c>
      <c r="B69" s="60" t="s">
        <v>494</v>
      </c>
      <c r="C69" s="83">
        <v>0</v>
      </c>
      <c r="D69" s="83">
        <v>0</v>
      </c>
      <c r="E69" s="83"/>
      <c r="F69" s="83">
        <v>0</v>
      </c>
      <c r="G69" s="60"/>
    </row>
    <row r="70" spans="1:7" x14ac:dyDescent="0.25">
      <c r="A70" s="19" t="s">
        <v>495</v>
      </c>
      <c r="B70" s="60" t="s">
        <v>496</v>
      </c>
      <c r="C70" s="83">
        <v>2.9355795697476441E-4</v>
      </c>
      <c r="D70" s="83">
        <v>6.3341540626099202E-2</v>
      </c>
      <c r="E70" s="83"/>
      <c r="F70" s="83">
        <v>1.271954878461342E-2</v>
      </c>
      <c r="G70" s="60"/>
    </row>
    <row r="71" spans="1:7" x14ac:dyDescent="0.25">
      <c r="A71" s="19" t="s">
        <v>497</v>
      </c>
      <c r="B71" s="60" t="s">
        <v>6</v>
      </c>
      <c r="C71" s="83">
        <v>0</v>
      </c>
      <c r="D71" s="83">
        <v>0</v>
      </c>
      <c r="E71" s="83"/>
      <c r="F71" s="83">
        <v>0</v>
      </c>
      <c r="G71" s="60"/>
    </row>
    <row r="72" spans="1:7" x14ac:dyDescent="0.25">
      <c r="A72" s="19" t="s">
        <v>498</v>
      </c>
      <c r="B72" s="136" t="s">
        <v>259</v>
      </c>
      <c r="C72" s="137">
        <f>SUM(C73:C75)</f>
        <v>0</v>
      </c>
      <c r="D72" s="137">
        <f>SUM(D73:D75)</f>
        <v>0</v>
      </c>
      <c r="E72" s="83"/>
      <c r="F72" s="137">
        <f>SUM(F73:F75)</f>
        <v>0</v>
      </c>
      <c r="G72" s="60"/>
    </row>
    <row r="73" spans="1:7" x14ac:dyDescent="0.25">
      <c r="A73" s="19" t="s">
        <v>500</v>
      </c>
      <c r="B73" s="60" t="s">
        <v>502</v>
      </c>
      <c r="C73" s="83">
        <v>0</v>
      </c>
      <c r="D73" s="83">
        <v>0</v>
      </c>
      <c r="E73" s="83"/>
      <c r="F73" s="83">
        <v>0</v>
      </c>
      <c r="G73" s="60"/>
    </row>
    <row r="74" spans="1:7" x14ac:dyDescent="0.25">
      <c r="A74" s="19" t="s">
        <v>501</v>
      </c>
      <c r="B74" s="60" t="s">
        <v>504</v>
      </c>
      <c r="C74" s="83">
        <v>0</v>
      </c>
      <c r="D74" s="83">
        <v>0</v>
      </c>
      <c r="E74" s="83"/>
      <c r="F74" s="83">
        <v>0</v>
      </c>
      <c r="G74" s="60"/>
    </row>
    <row r="75" spans="1:7" x14ac:dyDescent="0.25">
      <c r="A75" s="19" t="s">
        <v>503</v>
      </c>
      <c r="B75" s="60" t="s">
        <v>2</v>
      </c>
      <c r="C75" s="83">
        <v>0</v>
      </c>
      <c r="D75" s="83">
        <v>0</v>
      </c>
      <c r="E75" s="83"/>
      <c r="F75" s="83">
        <v>0</v>
      </c>
      <c r="G75" s="60"/>
    </row>
    <row r="76" spans="1:7" x14ac:dyDescent="0.25">
      <c r="A76" s="19" t="s">
        <v>985</v>
      </c>
      <c r="B76" s="136" t="s">
        <v>89</v>
      </c>
      <c r="C76" s="137">
        <f>SUM(C77:C87)</f>
        <v>0.15930181556962336</v>
      </c>
      <c r="D76" s="137">
        <f>SUM(D77:D87)</f>
        <v>8.5515300738656361E-2</v>
      </c>
      <c r="E76" s="83"/>
      <c r="F76" s="137">
        <f>SUM(F77:F87)</f>
        <v>0.14475939061520798</v>
      </c>
      <c r="G76" s="60"/>
    </row>
    <row r="77" spans="1:7" x14ac:dyDescent="0.25">
      <c r="A77" s="19" t="s">
        <v>505</v>
      </c>
      <c r="B77" s="72" t="s">
        <v>261</v>
      </c>
      <c r="C77" s="83">
        <v>0.14825367551830251</v>
      </c>
      <c r="D77" s="83">
        <v>0</v>
      </c>
      <c r="E77" s="83"/>
      <c r="F77" s="83">
        <v>0.11903467858667981</v>
      </c>
      <c r="G77" s="60"/>
    </row>
    <row r="78" spans="1:7" x14ac:dyDescent="0.25">
      <c r="A78" s="19" t="s">
        <v>506</v>
      </c>
      <c r="B78" s="60" t="s">
        <v>499</v>
      </c>
      <c r="C78" s="83">
        <v>1.405624570455637E-3</v>
      </c>
      <c r="D78" s="83">
        <v>2.905381639113613E-2</v>
      </c>
      <c r="E78" s="83"/>
      <c r="F78" s="83">
        <v>6.8547470232318249E-3</v>
      </c>
      <c r="G78" s="60"/>
    </row>
    <row r="79" spans="1:7" x14ac:dyDescent="0.25">
      <c r="A79" s="19" t="s">
        <v>507</v>
      </c>
      <c r="B79" s="72" t="s">
        <v>263</v>
      </c>
      <c r="C79" s="83">
        <v>0</v>
      </c>
      <c r="D79" s="83">
        <v>0</v>
      </c>
      <c r="E79" s="83"/>
      <c r="F79" s="83">
        <v>0</v>
      </c>
      <c r="G79" s="60"/>
    </row>
    <row r="80" spans="1:7" x14ac:dyDescent="0.25">
      <c r="A80" s="19" t="s">
        <v>508</v>
      </c>
      <c r="B80" s="72" t="s">
        <v>265</v>
      </c>
      <c r="C80" s="83">
        <v>0</v>
      </c>
      <c r="D80" s="83">
        <v>0</v>
      </c>
      <c r="E80" s="83"/>
      <c r="F80" s="83">
        <v>0</v>
      </c>
      <c r="G80" s="60"/>
    </row>
    <row r="81" spans="1:7" x14ac:dyDescent="0.25">
      <c r="A81" s="19" t="s">
        <v>509</v>
      </c>
      <c r="B81" s="72" t="s">
        <v>12</v>
      </c>
      <c r="C81" s="83">
        <v>0</v>
      </c>
      <c r="D81" s="83">
        <v>0</v>
      </c>
      <c r="E81" s="83"/>
      <c r="F81" s="83">
        <v>0</v>
      </c>
      <c r="G81" s="60"/>
    </row>
    <row r="82" spans="1:7" x14ac:dyDescent="0.25">
      <c r="A82" s="19" t="s">
        <v>510</v>
      </c>
      <c r="B82" s="72" t="s">
        <v>268</v>
      </c>
      <c r="C82" s="83">
        <v>0</v>
      </c>
      <c r="D82" s="83">
        <v>0</v>
      </c>
      <c r="E82" s="83"/>
      <c r="F82" s="83">
        <v>0</v>
      </c>
      <c r="G82" s="60"/>
    </row>
    <row r="83" spans="1:7" x14ac:dyDescent="0.25">
      <c r="A83" s="19" t="s">
        <v>511</v>
      </c>
      <c r="B83" s="72" t="s">
        <v>270</v>
      </c>
      <c r="C83" s="83">
        <v>0</v>
      </c>
      <c r="D83" s="83">
        <v>0</v>
      </c>
      <c r="E83" s="83"/>
      <c r="F83" s="83">
        <v>0</v>
      </c>
      <c r="G83" s="60"/>
    </row>
    <row r="84" spans="1:7" x14ac:dyDescent="0.25">
      <c r="A84" s="19" t="s">
        <v>512</v>
      </c>
      <c r="B84" s="72" t="s">
        <v>272</v>
      </c>
      <c r="C84" s="83">
        <v>0</v>
      </c>
      <c r="D84" s="83">
        <v>0</v>
      </c>
      <c r="E84" s="83"/>
      <c r="F84" s="83">
        <v>0</v>
      </c>
      <c r="G84" s="60"/>
    </row>
    <row r="85" spans="1:7" x14ac:dyDescent="0.25">
      <c r="A85" s="19" t="s">
        <v>513</v>
      </c>
      <c r="B85" s="72" t="s">
        <v>274</v>
      </c>
      <c r="C85" s="83">
        <v>0</v>
      </c>
      <c r="D85" s="83">
        <v>0</v>
      </c>
      <c r="E85" s="83"/>
      <c r="F85" s="83">
        <v>0</v>
      </c>
      <c r="G85" s="60"/>
    </row>
    <row r="86" spans="1:7" x14ac:dyDescent="0.25">
      <c r="A86" s="19" t="s">
        <v>514</v>
      </c>
      <c r="B86" s="72" t="s">
        <v>276</v>
      </c>
      <c r="C86" s="83">
        <v>9.6425154808652009E-3</v>
      </c>
      <c r="D86" s="83">
        <v>5.6461484347520227E-2</v>
      </c>
      <c r="E86" s="83"/>
      <c r="F86" s="83">
        <v>1.8869965005296349E-2</v>
      </c>
      <c r="G86" s="60"/>
    </row>
    <row r="87" spans="1:7" x14ac:dyDescent="0.25">
      <c r="A87" s="19" t="s">
        <v>515</v>
      </c>
      <c r="B87" s="72" t="s">
        <v>89</v>
      </c>
      <c r="C87" s="83">
        <v>0</v>
      </c>
      <c r="D87" s="83">
        <v>0</v>
      </c>
      <c r="E87" s="83"/>
      <c r="F87" s="83">
        <v>0</v>
      </c>
      <c r="G87" s="60"/>
    </row>
    <row r="88" spans="1:7" outlineLevel="1" x14ac:dyDescent="0.25">
      <c r="A88" s="19" t="s">
        <v>516</v>
      </c>
      <c r="B88" s="91" t="s">
        <v>93</v>
      </c>
      <c r="C88" s="83"/>
      <c r="D88" s="83"/>
      <c r="E88" s="83"/>
      <c r="F88" s="83"/>
      <c r="G88" s="60"/>
    </row>
    <row r="89" spans="1:7" outlineLevel="1" x14ac:dyDescent="0.25">
      <c r="A89" s="19" t="s">
        <v>517</v>
      </c>
      <c r="B89" s="91" t="s">
        <v>93</v>
      </c>
      <c r="C89" s="83"/>
      <c r="D89" s="83"/>
      <c r="E89" s="83"/>
      <c r="F89" s="83"/>
      <c r="G89" s="60"/>
    </row>
    <row r="90" spans="1:7" outlineLevel="1" x14ac:dyDescent="0.25">
      <c r="A90" s="19" t="s">
        <v>518</v>
      </c>
      <c r="B90" s="91" t="s">
        <v>93</v>
      </c>
      <c r="C90" s="83"/>
      <c r="D90" s="83"/>
      <c r="E90" s="83"/>
      <c r="F90" s="83"/>
      <c r="G90" s="60"/>
    </row>
    <row r="91" spans="1:7" outlineLevel="1" x14ac:dyDescent="0.25">
      <c r="A91" s="19" t="s">
        <v>519</v>
      </c>
      <c r="B91" s="91" t="s">
        <v>93</v>
      </c>
      <c r="C91" s="83"/>
      <c r="D91" s="83"/>
      <c r="E91" s="83"/>
      <c r="F91" s="83"/>
      <c r="G91" s="60"/>
    </row>
    <row r="92" spans="1:7" outlineLevel="1" x14ac:dyDescent="0.25">
      <c r="A92" s="19" t="s">
        <v>520</v>
      </c>
      <c r="B92" s="91" t="s">
        <v>93</v>
      </c>
      <c r="C92" s="83"/>
      <c r="D92" s="83"/>
      <c r="E92" s="83"/>
      <c r="F92" s="83"/>
      <c r="G92" s="60"/>
    </row>
    <row r="93" spans="1:7" outlineLevel="1" x14ac:dyDescent="0.25">
      <c r="A93" s="19" t="s">
        <v>521</v>
      </c>
      <c r="B93" s="91" t="s">
        <v>93</v>
      </c>
      <c r="C93" s="83"/>
      <c r="D93" s="83"/>
      <c r="E93" s="83"/>
      <c r="F93" s="83"/>
      <c r="G93" s="60"/>
    </row>
    <row r="94" spans="1:7" outlineLevel="1" x14ac:dyDescent="0.25">
      <c r="A94" s="19" t="s">
        <v>522</v>
      </c>
      <c r="B94" s="91" t="s">
        <v>93</v>
      </c>
      <c r="C94" s="83"/>
      <c r="D94" s="83"/>
      <c r="E94" s="83"/>
      <c r="F94" s="83"/>
      <c r="G94" s="60"/>
    </row>
    <row r="95" spans="1:7" outlineLevel="1" x14ac:dyDescent="0.25">
      <c r="A95" s="19" t="s">
        <v>523</v>
      </c>
      <c r="B95" s="91" t="s">
        <v>93</v>
      </c>
      <c r="C95" s="83"/>
      <c r="D95" s="83"/>
      <c r="E95" s="83"/>
      <c r="F95" s="83"/>
      <c r="G95" s="60"/>
    </row>
    <row r="96" spans="1:7" outlineLevel="1" x14ac:dyDescent="0.25">
      <c r="A96" s="19" t="s">
        <v>524</v>
      </c>
      <c r="B96" s="91" t="s">
        <v>93</v>
      </c>
      <c r="C96" s="83"/>
      <c r="D96" s="83"/>
      <c r="E96" s="83"/>
      <c r="F96" s="83"/>
      <c r="G96" s="60"/>
    </row>
    <row r="97" spans="1:7" outlineLevel="1" x14ac:dyDescent="0.25">
      <c r="A97" s="19" t="s">
        <v>525</v>
      </c>
      <c r="B97" s="91" t="s">
        <v>93</v>
      </c>
      <c r="C97" s="83"/>
      <c r="D97" s="83"/>
      <c r="E97" s="83"/>
      <c r="F97" s="83"/>
      <c r="G97" s="60"/>
    </row>
    <row r="98" spans="1:7" ht="15" customHeight="1" x14ac:dyDescent="0.25">
      <c r="A98" s="75"/>
      <c r="B98" s="106" t="s">
        <v>996</v>
      </c>
      <c r="C98" s="77" t="s">
        <v>434</v>
      </c>
      <c r="D98" s="77" t="s">
        <v>435</v>
      </c>
      <c r="E98" s="78"/>
      <c r="F98" s="79" t="s">
        <v>400</v>
      </c>
      <c r="G98" s="79"/>
    </row>
    <row r="99" spans="1:7" x14ac:dyDescent="0.25">
      <c r="A99" s="19" t="s">
        <v>526</v>
      </c>
      <c r="B99" s="72" t="s">
        <v>1006</v>
      </c>
      <c r="C99" s="83"/>
      <c r="D99" s="83"/>
      <c r="E99" s="83"/>
      <c r="F99" s="83"/>
      <c r="G99" s="60"/>
    </row>
    <row r="100" spans="1:7" x14ac:dyDescent="0.25">
      <c r="A100" s="19" t="s">
        <v>528</v>
      </c>
      <c r="B100" s="72" t="s">
        <v>1228</v>
      </c>
      <c r="C100" s="83"/>
      <c r="D100" s="83"/>
      <c r="E100" s="83"/>
      <c r="F100" s="83"/>
      <c r="G100" s="60"/>
    </row>
    <row r="101" spans="1:7" x14ac:dyDescent="0.25">
      <c r="A101" s="19" t="s">
        <v>529</v>
      </c>
      <c r="B101" s="72" t="s">
        <v>1007</v>
      </c>
      <c r="C101" s="83"/>
      <c r="D101" s="83"/>
      <c r="E101" s="83"/>
      <c r="F101" s="83"/>
      <c r="G101" s="60"/>
    </row>
    <row r="102" spans="1:7" x14ac:dyDescent="0.25">
      <c r="A102" s="19" t="s">
        <v>530</v>
      </c>
      <c r="B102" s="72" t="s">
        <v>1008</v>
      </c>
      <c r="C102" s="83"/>
      <c r="D102" s="83"/>
      <c r="E102" s="83"/>
      <c r="F102" s="83"/>
      <c r="G102" s="60"/>
    </row>
    <row r="103" spans="1:7" x14ac:dyDescent="0.25">
      <c r="A103" s="19" t="s">
        <v>531</v>
      </c>
      <c r="B103" s="72" t="s">
        <v>1009</v>
      </c>
      <c r="C103" s="83"/>
      <c r="D103" s="83"/>
      <c r="E103" s="83"/>
      <c r="F103" s="83"/>
      <c r="G103" s="60"/>
    </row>
    <row r="104" spans="1:7" x14ac:dyDescent="0.25">
      <c r="A104" s="19" t="s">
        <v>532</v>
      </c>
      <c r="B104" s="72" t="s">
        <v>1010</v>
      </c>
      <c r="C104" s="83"/>
      <c r="D104" s="83"/>
      <c r="E104" s="83"/>
      <c r="F104" s="83"/>
      <c r="G104" s="60"/>
    </row>
    <row r="105" spans="1:7" x14ac:dyDescent="0.25">
      <c r="A105" s="19" t="s">
        <v>533</v>
      </c>
      <c r="B105" s="72" t="s">
        <v>1229</v>
      </c>
      <c r="C105" s="83"/>
      <c r="D105" s="83"/>
      <c r="E105" s="83"/>
      <c r="F105" s="83"/>
      <c r="G105" s="60"/>
    </row>
    <row r="106" spans="1:7" x14ac:dyDescent="0.25">
      <c r="A106" s="19" t="s">
        <v>534</v>
      </c>
      <c r="B106" s="72" t="s">
        <v>1230</v>
      </c>
      <c r="C106" s="83"/>
      <c r="D106" s="83"/>
      <c r="E106" s="83"/>
      <c r="F106" s="83"/>
      <c r="G106" s="60"/>
    </row>
    <row r="107" spans="1:7" x14ac:dyDescent="0.25">
      <c r="A107" s="19" t="s">
        <v>535</v>
      </c>
      <c r="B107" s="72" t="s">
        <v>1231</v>
      </c>
      <c r="C107" s="83"/>
      <c r="D107" s="83"/>
      <c r="E107" s="83"/>
      <c r="F107" s="83"/>
      <c r="G107" s="60"/>
    </row>
    <row r="108" spans="1:7" x14ac:dyDescent="0.25">
      <c r="A108" s="19" t="s">
        <v>536</v>
      </c>
      <c r="B108" s="72" t="s">
        <v>1232</v>
      </c>
      <c r="C108" s="83"/>
      <c r="D108" s="83"/>
      <c r="E108" s="83"/>
      <c r="F108" s="83"/>
      <c r="G108" s="60"/>
    </row>
    <row r="109" spans="1:7" x14ac:dyDescent="0.25">
      <c r="A109" s="19" t="s">
        <v>537</v>
      </c>
      <c r="B109" s="72" t="s">
        <v>1233</v>
      </c>
      <c r="C109" s="83"/>
      <c r="D109" s="83"/>
      <c r="E109" s="83"/>
      <c r="F109" s="83"/>
      <c r="G109" s="60"/>
    </row>
    <row r="110" spans="1:7" x14ac:dyDescent="0.25">
      <c r="A110" s="19" t="s">
        <v>538</v>
      </c>
      <c r="B110" s="72" t="s">
        <v>1011</v>
      </c>
      <c r="C110" s="83"/>
      <c r="D110" s="83"/>
      <c r="E110" s="83"/>
      <c r="F110" s="83"/>
      <c r="G110" s="60"/>
    </row>
    <row r="111" spans="1:7" x14ac:dyDescent="0.25">
      <c r="A111" s="19" t="s">
        <v>539</v>
      </c>
      <c r="B111" s="72" t="s">
        <v>1234</v>
      </c>
      <c r="C111" s="83"/>
      <c r="D111" s="83"/>
      <c r="E111" s="83"/>
      <c r="F111" s="83"/>
      <c r="G111" s="60"/>
    </row>
    <row r="112" spans="1:7" x14ac:dyDescent="0.25">
      <c r="A112" s="19" t="s">
        <v>540</v>
      </c>
      <c r="B112" s="72" t="s">
        <v>1235</v>
      </c>
      <c r="C112" s="83"/>
      <c r="D112" s="83"/>
      <c r="E112" s="83"/>
      <c r="F112" s="83"/>
      <c r="G112" s="60"/>
    </row>
    <row r="113" spans="1:7" x14ac:dyDescent="0.25">
      <c r="A113" s="19" t="s">
        <v>541</v>
      </c>
      <c r="B113" s="72" t="s">
        <v>1012</v>
      </c>
      <c r="C113" s="83"/>
      <c r="D113" s="83"/>
      <c r="E113" s="83"/>
      <c r="F113" s="83"/>
      <c r="G113" s="60"/>
    </row>
    <row r="114" spans="1:7" x14ac:dyDescent="0.25">
      <c r="A114" s="19" t="s">
        <v>542</v>
      </c>
      <c r="B114" s="72" t="s">
        <v>1236</v>
      </c>
      <c r="C114" s="83"/>
      <c r="D114" s="83"/>
      <c r="E114" s="83"/>
      <c r="F114" s="83"/>
      <c r="G114" s="60"/>
    </row>
    <row r="115" spans="1:7" x14ac:dyDescent="0.25">
      <c r="A115" s="19" t="s">
        <v>543</v>
      </c>
      <c r="B115" s="72" t="s">
        <v>527</v>
      </c>
      <c r="C115" s="83"/>
      <c r="D115" s="83"/>
      <c r="E115" s="83"/>
      <c r="F115" s="83"/>
      <c r="G115" s="60"/>
    </row>
    <row r="116" spans="1:7" x14ac:dyDescent="0.25">
      <c r="A116" s="19" t="s">
        <v>544</v>
      </c>
      <c r="B116" s="72" t="s">
        <v>527</v>
      </c>
      <c r="C116" s="83"/>
      <c r="D116" s="83"/>
      <c r="E116" s="83"/>
      <c r="F116" s="83"/>
      <c r="G116" s="60"/>
    </row>
    <row r="117" spans="1:7" x14ac:dyDescent="0.25">
      <c r="A117" s="19" t="s">
        <v>545</v>
      </c>
      <c r="B117" s="72" t="s">
        <v>527</v>
      </c>
      <c r="C117" s="83"/>
      <c r="D117" s="83"/>
      <c r="E117" s="83"/>
      <c r="F117" s="83"/>
      <c r="G117" s="60"/>
    </row>
    <row r="118" spans="1:7" x14ac:dyDescent="0.25">
      <c r="A118" s="19" t="s">
        <v>546</v>
      </c>
      <c r="B118" s="72" t="s">
        <v>527</v>
      </c>
      <c r="C118" s="83"/>
      <c r="D118" s="83"/>
      <c r="E118" s="83"/>
      <c r="F118" s="83"/>
      <c r="G118" s="60"/>
    </row>
    <row r="119" spans="1:7" x14ac:dyDescent="0.25">
      <c r="A119" s="19" t="s">
        <v>547</v>
      </c>
      <c r="B119" s="72" t="s">
        <v>527</v>
      </c>
      <c r="C119" s="83"/>
      <c r="D119" s="83"/>
      <c r="E119" s="83"/>
      <c r="F119" s="83"/>
      <c r="G119" s="60"/>
    </row>
    <row r="120" spans="1:7" x14ac:dyDescent="0.25">
      <c r="A120" s="19" t="s">
        <v>548</v>
      </c>
      <c r="B120" s="72" t="s">
        <v>527</v>
      </c>
      <c r="C120" s="83"/>
      <c r="D120" s="83"/>
      <c r="E120" s="83"/>
      <c r="F120" s="83"/>
      <c r="G120" s="60"/>
    </row>
    <row r="121" spans="1:7" x14ac:dyDescent="0.25">
      <c r="A121" s="19" t="s">
        <v>549</v>
      </c>
      <c r="B121" s="72" t="s">
        <v>527</v>
      </c>
      <c r="C121" s="83"/>
      <c r="D121" s="83"/>
      <c r="E121" s="83"/>
      <c r="F121" s="83"/>
      <c r="G121" s="60"/>
    </row>
    <row r="122" spans="1:7" x14ac:dyDescent="0.25">
      <c r="A122" s="19" t="s">
        <v>550</v>
      </c>
      <c r="B122" s="72" t="s">
        <v>527</v>
      </c>
      <c r="C122" s="83"/>
      <c r="D122" s="83"/>
      <c r="E122" s="83"/>
      <c r="F122" s="83"/>
      <c r="G122" s="60"/>
    </row>
    <row r="123" spans="1:7" x14ac:dyDescent="0.25">
      <c r="A123" s="19" t="s">
        <v>551</v>
      </c>
      <c r="B123" s="72" t="s">
        <v>527</v>
      </c>
      <c r="C123" s="83"/>
      <c r="D123" s="83"/>
      <c r="E123" s="83"/>
      <c r="F123" s="83"/>
      <c r="G123" s="60"/>
    </row>
    <row r="124" spans="1:7" x14ac:dyDescent="0.25">
      <c r="A124" s="19" t="s">
        <v>552</v>
      </c>
      <c r="B124" s="72" t="s">
        <v>527</v>
      </c>
      <c r="C124" s="83"/>
      <c r="D124" s="83"/>
      <c r="E124" s="83"/>
      <c r="F124" s="83"/>
      <c r="G124" s="60"/>
    </row>
    <row r="125" spans="1:7" x14ac:dyDescent="0.25">
      <c r="A125" s="19" t="s">
        <v>553</v>
      </c>
      <c r="B125" s="72" t="s">
        <v>527</v>
      </c>
      <c r="C125" s="83"/>
      <c r="D125" s="83"/>
      <c r="E125" s="83"/>
      <c r="F125" s="83"/>
      <c r="G125" s="60"/>
    </row>
    <row r="126" spans="1:7" x14ac:dyDescent="0.25">
      <c r="A126" s="19" t="s">
        <v>554</v>
      </c>
      <c r="B126" s="72" t="s">
        <v>527</v>
      </c>
      <c r="C126" s="83"/>
      <c r="D126" s="83"/>
      <c r="E126" s="83"/>
      <c r="F126" s="83"/>
      <c r="G126" s="60"/>
    </row>
    <row r="127" spans="1:7" x14ac:dyDescent="0.25">
      <c r="A127" s="19" t="s">
        <v>555</v>
      </c>
      <c r="B127" s="72" t="s">
        <v>527</v>
      </c>
      <c r="C127" s="83"/>
      <c r="D127" s="83"/>
      <c r="E127" s="83"/>
      <c r="F127" s="83"/>
      <c r="G127" s="60"/>
    </row>
    <row r="128" spans="1:7" x14ac:dyDescent="0.25">
      <c r="A128" s="19" t="s">
        <v>556</v>
      </c>
      <c r="B128" s="72" t="s">
        <v>527</v>
      </c>
      <c r="C128" s="83"/>
      <c r="D128" s="83"/>
      <c r="E128" s="83"/>
      <c r="F128" s="83"/>
      <c r="G128" s="60"/>
    </row>
    <row r="129" spans="1:7" x14ac:dyDescent="0.25">
      <c r="A129" s="19" t="s">
        <v>557</v>
      </c>
      <c r="B129" s="72" t="s">
        <v>527</v>
      </c>
      <c r="C129" s="83"/>
      <c r="D129" s="83"/>
      <c r="E129" s="83"/>
      <c r="F129" s="83"/>
      <c r="G129" s="60"/>
    </row>
    <row r="130" spans="1:7" x14ac:dyDescent="0.25">
      <c r="A130" s="19" t="s">
        <v>959</v>
      </c>
      <c r="B130" s="72" t="s">
        <v>527</v>
      </c>
      <c r="C130" s="83"/>
      <c r="D130" s="83"/>
      <c r="E130" s="83"/>
      <c r="F130" s="83"/>
      <c r="G130" s="60"/>
    </row>
    <row r="131" spans="1:7" x14ac:dyDescent="0.25">
      <c r="A131" s="19" t="s">
        <v>960</v>
      </c>
      <c r="B131" s="72" t="s">
        <v>527</v>
      </c>
      <c r="C131" s="83"/>
      <c r="D131" s="83"/>
      <c r="E131" s="83"/>
      <c r="F131" s="83"/>
      <c r="G131" s="60"/>
    </row>
    <row r="132" spans="1:7" x14ac:dyDescent="0.25">
      <c r="A132" s="19" t="s">
        <v>961</v>
      </c>
      <c r="B132" s="72" t="s">
        <v>527</v>
      </c>
      <c r="C132" s="83"/>
      <c r="D132" s="83"/>
      <c r="E132" s="83"/>
      <c r="F132" s="83"/>
      <c r="G132" s="60"/>
    </row>
    <row r="133" spans="1:7" x14ac:dyDescent="0.25">
      <c r="A133" s="19" t="s">
        <v>962</v>
      </c>
      <c r="B133" s="72" t="s">
        <v>527</v>
      </c>
      <c r="C133" s="83"/>
      <c r="D133" s="83"/>
      <c r="E133" s="83"/>
      <c r="F133" s="83"/>
      <c r="G133" s="60"/>
    </row>
    <row r="134" spans="1:7" x14ac:dyDescent="0.25">
      <c r="A134" s="19" t="s">
        <v>963</v>
      </c>
      <c r="B134" s="72" t="s">
        <v>527</v>
      </c>
      <c r="C134" s="83"/>
      <c r="D134" s="83"/>
      <c r="E134" s="83"/>
      <c r="F134" s="83"/>
      <c r="G134" s="60"/>
    </row>
    <row r="135" spans="1:7" x14ac:dyDescent="0.25">
      <c r="A135" s="19" t="s">
        <v>964</v>
      </c>
      <c r="B135" s="72" t="s">
        <v>527</v>
      </c>
      <c r="C135" s="83"/>
      <c r="D135" s="83"/>
      <c r="E135" s="83"/>
      <c r="F135" s="83"/>
      <c r="G135" s="60"/>
    </row>
    <row r="136" spans="1:7" x14ac:dyDescent="0.25">
      <c r="A136" s="19" t="s">
        <v>965</v>
      </c>
      <c r="B136" s="72" t="s">
        <v>527</v>
      </c>
      <c r="C136" s="83"/>
      <c r="D136" s="83"/>
      <c r="E136" s="83"/>
      <c r="F136" s="83"/>
      <c r="G136" s="60"/>
    </row>
    <row r="137" spans="1:7" x14ac:dyDescent="0.25">
      <c r="A137" s="19" t="s">
        <v>966</v>
      </c>
      <c r="B137" s="72" t="s">
        <v>527</v>
      </c>
      <c r="C137" s="83"/>
      <c r="D137" s="83"/>
      <c r="E137" s="83"/>
      <c r="F137" s="83"/>
      <c r="G137" s="60"/>
    </row>
    <row r="138" spans="1:7" x14ac:dyDescent="0.25">
      <c r="A138" s="19" t="s">
        <v>967</v>
      </c>
      <c r="B138" s="72" t="s">
        <v>527</v>
      </c>
      <c r="C138" s="83"/>
      <c r="D138" s="83"/>
      <c r="E138" s="83"/>
      <c r="F138" s="83"/>
      <c r="G138" s="60"/>
    </row>
    <row r="139" spans="1:7" x14ac:dyDescent="0.25">
      <c r="A139" s="19" t="s">
        <v>968</v>
      </c>
      <c r="B139" s="72" t="s">
        <v>527</v>
      </c>
      <c r="C139" s="83"/>
      <c r="D139" s="83"/>
      <c r="E139" s="83"/>
      <c r="F139" s="83"/>
      <c r="G139" s="60"/>
    </row>
    <row r="140" spans="1:7" x14ac:dyDescent="0.25">
      <c r="A140" s="19" t="s">
        <v>969</v>
      </c>
      <c r="B140" s="72" t="s">
        <v>527</v>
      </c>
      <c r="C140" s="83"/>
      <c r="D140" s="83"/>
      <c r="E140" s="83"/>
      <c r="F140" s="83"/>
      <c r="G140" s="60"/>
    </row>
    <row r="141" spans="1:7" x14ac:dyDescent="0.25">
      <c r="A141" s="19" t="s">
        <v>970</v>
      </c>
      <c r="B141" s="72" t="s">
        <v>527</v>
      </c>
      <c r="C141" s="83"/>
      <c r="D141" s="83"/>
      <c r="E141" s="83"/>
      <c r="F141" s="83"/>
      <c r="G141" s="60"/>
    </row>
    <row r="142" spans="1:7" x14ac:dyDescent="0.25">
      <c r="A142" s="19" t="s">
        <v>971</v>
      </c>
      <c r="B142" s="72" t="s">
        <v>527</v>
      </c>
      <c r="C142" s="83"/>
      <c r="D142" s="83"/>
      <c r="E142" s="83"/>
      <c r="F142" s="83"/>
      <c r="G142" s="60"/>
    </row>
    <row r="143" spans="1:7" x14ac:dyDescent="0.25">
      <c r="A143" s="19" t="s">
        <v>972</v>
      </c>
      <c r="B143" s="72" t="s">
        <v>527</v>
      </c>
      <c r="C143" s="83"/>
      <c r="D143" s="83"/>
      <c r="E143" s="83"/>
      <c r="F143" s="83"/>
      <c r="G143" s="60"/>
    </row>
    <row r="144" spans="1:7" x14ac:dyDescent="0.25">
      <c r="A144" s="19" t="s">
        <v>973</v>
      </c>
      <c r="B144" s="72" t="s">
        <v>527</v>
      </c>
      <c r="C144" s="83"/>
      <c r="D144" s="83"/>
      <c r="E144" s="83"/>
      <c r="F144" s="83"/>
      <c r="G144" s="60"/>
    </row>
    <row r="145" spans="1:7" x14ac:dyDescent="0.25">
      <c r="A145" s="19" t="s">
        <v>974</v>
      </c>
      <c r="B145" s="72" t="s">
        <v>527</v>
      </c>
      <c r="C145" s="83"/>
      <c r="D145" s="83"/>
      <c r="E145" s="83"/>
      <c r="F145" s="83"/>
      <c r="G145" s="60"/>
    </row>
    <row r="146" spans="1:7" x14ac:dyDescent="0.25">
      <c r="A146" s="19" t="s">
        <v>975</v>
      </c>
      <c r="B146" s="72" t="s">
        <v>527</v>
      </c>
      <c r="C146" s="83"/>
      <c r="D146" s="83"/>
      <c r="E146" s="83"/>
      <c r="F146" s="83"/>
      <c r="G146" s="60"/>
    </row>
    <row r="147" spans="1:7" x14ac:dyDescent="0.25">
      <c r="A147" s="19" t="s">
        <v>976</v>
      </c>
      <c r="B147" s="72" t="s">
        <v>527</v>
      </c>
      <c r="C147" s="83"/>
      <c r="D147" s="83"/>
      <c r="E147" s="83"/>
      <c r="F147" s="83"/>
      <c r="G147" s="60"/>
    </row>
    <row r="148" spans="1:7" x14ac:dyDescent="0.25">
      <c r="A148" s="19" t="s">
        <v>977</v>
      </c>
      <c r="B148" s="72" t="s">
        <v>527</v>
      </c>
      <c r="C148" s="83"/>
      <c r="D148" s="83"/>
      <c r="E148" s="83"/>
      <c r="F148" s="83"/>
      <c r="G148" s="60"/>
    </row>
    <row r="149" spans="1:7" ht="15" customHeight="1" x14ac:dyDescent="0.25">
      <c r="A149" s="75"/>
      <c r="B149" s="76" t="s">
        <v>558</v>
      </c>
      <c r="C149" s="77" t="s">
        <v>434</v>
      </c>
      <c r="D149" s="77" t="s">
        <v>435</v>
      </c>
      <c r="E149" s="78"/>
      <c r="F149" s="79" t="s">
        <v>400</v>
      </c>
      <c r="G149" s="79"/>
    </row>
    <row r="150" spans="1:7" x14ac:dyDescent="0.25">
      <c r="A150" s="19" t="s">
        <v>559</v>
      </c>
      <c r="B150" s="60" t="s">
        <v>560</v>
      </c>
      <c r="C150" s="83" t="s">
        <v>768</v>
      </c>
      <c r="D150" s="83" t="s">
        <v>768</v>
      </c>
      <c r="E150" s="138"/>
      <c r="F150" s="169">
        <v>0.95399999999999996</v>
      </c>
      <c r="G150" s="47"/>
    </row>
    <row r="151" spans="1:7" x14ac:dyDescent="0.25">
      <c r="A151" s="19" t="s">
        <v>561</v>
      </c>
      <c r="B151" s="60" t="s">
        <v>562</v>
      </c>
      <c r="C151" s="83" t="s">
        <v>768</v>
      </c>
      <c r="D151" s="83" t="s">
        <v>768</v>
      </c>
      <c r="E151" s="138"/>
      <c r="F151" s="169">
        <v>4.5999999999999999E-2</v>
      </c>
      <c r="G151" s="47"/>
    </row>
    <row r="152" spans="1:7" x14ac:dyDescent="0.25">
      <c r="A152" s="19" t="s">
        <v>563</v>
      </c>
      <c r="B152" s="60" t="s">
        <v>89</v>
      </c>
      <c r="C152" s="83" t="s">
        <v>768</v>
      </c>
      <c r="D152" s="83" t="s">
        <v>768</v>
      </c>
      <c r="E152" s="138"/>
      <c r="F152" s="169">
        <f>SUM(C152,D152)</f>
        <v>0</v>
      </c>
      <c r="G152" s="47"/>
    </row>
    <row r="153" spans="1:7" outlineLevel="1" x14ac:dyDescent="0.25">
      <c r="A153" s="19" t="s">
        <v>564</v>
      </c>
      <c r="B153" s="47"/>
      <c r="C153" s="83"/>
      <c r="D153" s="83"/>
      <c r="E153" s="138"/>
      <c r="F153" s="83"/>
      <c r="G153" s="47"/>
    </row>
    <row r="154" spans="1:7" outlineLevel="1" x14ac:dyDescent="0.25">
      <c r="A154" s="19" t="s">
        <v>565</v>
      </c>
      <c r="B154" s="47"/>
      <c r="C154" s="83"/>
      <c r="D154" s="83"/>
      <c r="E154" s="138"/>
      <c r="F154" s="83"/>
      <c r="G154" s="47"/>
    </row>
    <row r="155" spans="1:7" outlineLevel="1" x14ac:dyDescent="0.25">
      <c r="A155" s="19" t="s">
        <v>566</v>
      </c>
      <c r="B155" s="47"/>
      <c r="C155" s="83"/>
      <c r="D155" s="83"/>
      <c r="E155" s="138"/>
      <c r="F155" s="83"/>
      <c r="G155" s="47"/>
    </row>
    <row r="156" spans="1:7" outlineLevel="1" x14ac:dyDescent="0.25">
      <c r="A156" s="19" t="s">
        <v>567</v>
      </c>
      <c r="B156" s="47"/>
      <c r="C156" s="83"/>
      <c r="D156" s="83"/>
      <c r="E156" s="138"/>
      <c r="F156" s="83"/>
      <c r="G156" s="47"/>
    </row>
    <row r="157" spans="1:7" outlineLevel="1" x14ac:dyDescent="0.25">
      <c r="A157" s="19" t="s">
        <v>568</v>
      </c>
      <c r="B157" s="47"/>
      <c r="C157" s="83"/>
      <c r="D157" s="83"/>
      <c r="E157" s="138"/>
      <c r="F157" s="83"/>
      <c r="G157" s="47"/>
    </row>
    <row r="158" spans="1:7" outlineLevel="1" x14ac:dyDescent="0.25">
      <c r="A158" s="19" t="s">
        <v>569</v>
      </c>
      <c r="B158" s="47"/>
      <c r="C158" s="83"/>
      <c r="D158" s="83"/>
      <c r="E158" s="138"/>
      <c r="F158" s="83"/>
      <c r="G158" s="47"/>
    </row>
    <row r="159" spans="1:7" ht="15" customHeight="1" x14ac:dyDescent="0.25">
      <c r="A159" s="75"/>
      <c r="B159" s="76" t="s">
        <v>570</v>
      </c>
      <c r="C159" s="77" t="s">
        <v>434</v>
      </c>
      <c r="D159" s="77" t="s">
        <v>435</v>
      </c>
      <c r="E159" s="78"/>
      <c r="F159" s="79" t="s">
        <v>400</v>
      </c>
      <c r="G159" s="79"/>
    </row>
    <row r="160" spans="1:7" x14ac:dyDescent="0.25">
      <c r="A160" s="19" t="s">
        <v>571</v>
      </c>
      <c r="B160" s="60" t="s">
        <v>572</v>
      </c>
      <c r="C160" s="83" t="s">
        <v>768</v>
      </c>
      <c r="D160" s="83" t="s">
        <v>768</v>
      </c>
      <c r="E160" s="138"/>
      <c r="F160" s="169">
        <v>0.29271599940104154</v>
      </c>
      <c r="G160" s="47"/>
    </row>
    <row r="161" spans="1:7" x14ac:dyDescent="0.25">
      <c r="A161" s="19" t="s">
        <v>573</v>
      </c>
      <c r="B161" s="60" t="s">
        <v>574</v>
      </c>
      <c r="C161" s="83" t="s">
        <v>768</v>
      </c>
      <c r="D161" s="83" t="s">
        <v>768</v>
      </c>
      <c r="E161" s="138"/>
      <c r="F161" s="169">
        <v>0.70728400059895846</v>
      </c>
      <c r="G161" s="47"/>
    </row>
    <row r="162" spans="1:7" x14ac:dyDescent="0.25">
      <c r="A162" s="19" t="s">
        <v>575</v>
      </c>
      <c r="B162" s="60" t="s">
        <v>89</v>
      </c>
      <c r="C162" s="83" t="s">
        <v>768</v>
      </c>
      <c r="D162" s="83" t="s">
        <v>768</v>
      </c>
      <c r="E162" s="138"/>
      <c r="F162" s="169">
        <v>0</v>
      </c>
      <c r="G162" s="47"/>
    </row>
    <row r="163" spans="1:7" outlineLevel="1" x14ac:dyDescent="0.25">
      <c r="A163" s="19" t="s">
        <v>576</v>
      </c>
      <c r="B163" s="47"/>
      <c r="C163" s="47"/>
      <c r="D163" s="47"/>
      <c r="E163" s="45"/>
      <c r="F163" s="47"/>
      <c r="G163" s="47"/>
    </row>
    <row r="164" spans="1:7" outlineLevel="1" x14ac:dyDescent="0.25">
      <c r="A164" s="19" t="s">
        <v>577</v>
      </c>
      <c r="B164" s="47"/>
      <c r="C164" s="47"/>
      <c r="D164" s="47"/>
      <c r="E164" s="45"/>
      <c r="F164" s="47"/>
      <c r="G164" s="47"/>
    </row>
    <row r="165" spans="1:7" outlineLevel="1" x14ac:dyDescent="0.25">
      <c r="A165" s="19" t="s">
        <v>578</v>
      </c>
      <c r="B165" s="47"/>
      <c r="C165" s="47"/>
      <c r="D165" s="47"/>
      <c r="E165" s="45"/>
      <c r="F165" s="47"/>
      <c r="G165" s="47"/>
    </row>
    <row r="166" spans="1:7" outlineLevel="1" x14ac:dyDescent="0.25">
      <c r="A166" s="19" t="s">
        <v>579</v>
      </c>
      <c r="B166" s="47"/>
      <c r="C166" s="47"/>
      <c r="D166" s="47"/>
      <c r="E166" s="45"/>
      <c r="F166" s="47"/>
      <c r="G166" s="47"/>
    </row>
    <row r="167" spans="1:7" outlineLevel="1" x14ac:dyDescent="0.25">
      <c r="A167" s="19" t="s">
        <v>580</v>
      </c>
      <c r="B167" s="47"/>
      <c r="C167" s="47"/>
      <c r="D167" s="47"/>
      <c r="E167" s="45"/>
      <c r="F167" s="47"/>
      <c r="G167" s="47"/>
    </row>
    <row r="168" spans="1:7" outlineLevel="1" x14ac:dyDescent="0.25">
      <c r="A168" s="19" t="s">
        <v>581</v>
      </c>
      <c r="B168" s="47"/>
      <c r="C168" s="47"/>
      <c r="D168" s="47"/>
      <c r="E168" s="45"/>
      <c r="F168" s="47"/>
      <c r="G168" s="47"/>
    </row>
    <row r="169" spans="1:7" ht="15" customHeight="1" x14ac:dyDescent="0.25">
      <c r="A169" s="75"/>
      <c r="B169" s="76" t="s">
        <v>582</v>
      </c>
      <c r="C169" s="77" t="s">
        <v>434</v>
      </c>
      <c r="D169" s="77" t="s">
        <v>435</v>
      </c>
      <c r="E169" s="78"/>
      <c r="F169" s="79" t="s">
        <v>400</v>
      </c>
      <c r="G169" s="79"/>
    </row>
    <row r="170" spans="1:7" x14ac:dyDescent="0.25">
      <c r="A170" s="19" t="s">
        <v>583</v>
      </c>
      <c r="B170" s="100" t="s">
        <v>584</v>
      </c>
      <c r="C170" s="83" t="s">
        <v>768</v>
      </c>
      <c r="D170" s="83" t="s">
        <v>768</v>
      </c>
      <c r="E170" s="138"/>
      <c r="F170" s="169">
        <v>3.3117412499376088E-2</v>
      </c>
      <c r="G170" s="47"/>
    </row>
    <row r="171" spans="1:7" x14ac:dyDescent="0.25">
      <c r="A171" s="19" t="s">
        <v>585</v>
      </c>
      <c r="B171" s="100" t="s">
        <v>586</v>
      </c>
      <c r="C171" s="83" t="s">
        <v>768</v>
      </c>
      <c r="D171" s="83" t="s">
        <v>768</v>
      </c>
      <c r="E171" s="138"/>
      <c r="F171" s="169">
        <v>8.5049330885737573E-2</v>
      </c>
      <c r="G171" s="47"/>
    </row>
    <row r="172" spans="1:7" x14ac:dyDescent="0.25">
      <c r="A172" s="19" t="s">
        <v>587</v>
      </c>
      <c r="B172" s="100" t="s">
        <v>588</v>
      </c>
      <c r="C172" s="83" t="s">
        <v>768</v>
      </c>
      <c r="D172" s="83" t="s">
        <v>768</v>
      </c>
      <c r="E172" s="83"/>
      <c r="F172" s="169">
        <v>0.11956708612246482</v>
      </c>
      <c r="G172" s="47"/>
    </row>
    <row r="173" spans="1:7" x14ac:dyDescent="0.25">
      <c r="A173" s="19" t="s">
        <v>589</v>
      </c>
      <c r="B173" s="100" t="s">
        <v>590</v>
      </c>
      <c r="C173" s="83" t="s">
        <v>768</v>
      </c>
      <c r="D173" s="83" t="s">
        <v>768</v>
      </c>
      <c r="E173" s="83"/>
      <c r="F173" s="169">
        <v>0.10653142036347907</v>
      </c>
      <c r="G173" s="47"/>
    </row>
    <row r="174" spans="1:7" x14ac:dyDescent="0.25">
      <c r="A174" s="19" t="s">
        <v>591</v>
      </c>
      <c r="B174" s="100" t="s">
        <v>592</v>
      </c>
      <c r="C174" s="83" t="s">
        <v>768</v>
      </c>
      <c r="D174" s="83" t="s">
        <v>768</v>
      </c>
      <c r="E174" s="83"/>
      <c r="F174" s="169">
        <v>0.65573475012894256</v>
      </c>
      <c r="G174" s="47"/>
    </row>
    <row r="175" spans="1:7" outlineLevel="1" x14ac:dyDescent="0.25">
      <c r="A175" s="19" t="s">
        <v>593</v>
      </c>
      <c r="B175" s="69"/>
      <c r="C175" s="83"/>
      <c r="D175" s="83"/>
      <c r="E175" s="83"/>
      <c r="F175" s="83"/>
      <c r="G175" s="47"/>
    </row>
    <row r="176" spans="1:7" outlineLevel="1" x14ac:dyDescent="0.25">
      <c r="A176" s="19" t="s">
        <v>594</v>
      </c>
      <c r="B176" s="69"/>
      <c r="C176" s="83"/>
      <c r="D176" s="83"/>
      <c r="E176" s="83"/>
      <c r="F176" s="83"/>
      <c r="G176" s="47"/>
    </row>
    <row r="177" spans="1:7" outlineLevel="1" x14ac:dyDescent="0.25">
      <c r="A177" s="19" t="s">
        <v>595</v>
      </c>
      <c r="B177" s="100"/>
      <c r="C177" s="83"/>
      <c r="D177" s="83"/>
      <c r="E177" s="83"/>
      <c r="F177" s="83"/>
      <c r="G177" s="47"/>
    </row>
    <row r="178" spans="1:7" outlineLevel="1" x14ac:dyDescent="0.25">
      <c r="A178" s="19" t="s">
        <v>596</v>
      </c>
      <c r="B178" s="100"/>
      <c r="C178" s="83"/>
      <c r="D178" s="83"/>
      <c r="E178" s="83"/>
      <c r="F178" s="83"/>
      <c r="G178" s="47"/>
    </row>
    <row r="179" spans="1:7" ht="15" customHeight="1" x14ac:dyDescent="0.25">
      <c r="A179" s="75"/>
      <c r="B179" s="106" t="s">
        <v>597</v>
      </c>
      <c r="C179" s="77" t="s">
        <v>434</v>
      </c>
      <c r="D179" s="77" t="s">
        <v>435</v>
      </c>
      <c r="E179" s="77"/>
      <c r="F179" s="77" t="s">
        <v>400</v>
      </c>
      <c r="G179" s="79"/>
    </row>
    <row r="180" spans="1:7" x14ac:dyDescent="0.25">
      <c r="A180" s="19" t="s">
        <v>598</v>
      </c>
      <c r="B180" s="60" t="s">
        <v>599</v>
      </c>
      <c r="C180" s="83" t="s">
        <v>768</v>
      </c>
      <c r="D180" s="83" t="s">
        <v>768</v>
      </c>
      <c r="E180" s="138"/>
      <c r="F180" s="170">
        <v>0.49</v>
      </c>
      <c r="G180" s="47"/>
    </row>
    <row r="181" spans="1:7" outlineLevel="1" x14ac:dyDescent="0.25">
      <c r="A181" s="19" t="s">
        <v>1520</v>
      </c>
      <c r="B181" s="84" t="s">
        <v>1521</v>
      </c>
      <c r="C181" s="83" t="s">
        <v>768</v>
      </c>
      <c r="D181" s="83" t="s">
        <v>768</v>
      </c>
      <c r="E181" s="138"/>
      <c r="F181" s="170">
        <v>0.49</v>
      </c>
      <c r="G181" s="47"/>
    </row>
    <row r="182" spans="1:7" outlineLevel="1" x14ac:dyDescent="0.25">
      <c r="A182" s="19" t="s">
        <v>600</v>
      </c>
      <c r="B182" s="139"/>
      <c r="C182" s="83"/>
      <c r="D182" s="83"/>
      <c r="E182" s="138"/>
      <c r="F182" s="83"/>
      <c r="G182" s="47"/>
    </row>
    <row r="183" spans="1:7" outlineLevel="1" x14ac:dyDescent="0.25">
      <c r="A183" s="19" t="s">
        <v>601</v>
      </c>
      <c r="B183" s="139"/>
      <c r="C183" s="83"/>
      <c r="D183" s="83"/>
      <c r="E183" s="138"/>
      <c r="F183" s="83"/>
      <c r="G183" s="47"/>
    </row>
    <row r="184" spans="1:7" outlineLevel="1" x14ac:dyDescent="0.25">
      <c r="A184" s="19" t="s">
        <v>602</v>
      </c>
      <c r="B184" s="139"/>
      <c r="C184" s="83"/>
      <c r="D184" s="83"/>
      <c r="E184" s="138"/>
      <c r="F184" s="83"/>
      <c r="G184" s="47"/>
    </row>
    <row r="185" spans="1:7" ht="18.75" customHeight="1" x14ac:dyDescent="0.25">
      <c r="A185" s="140"/>
      <c r="B185" s="141" t="s">
        <v>397</v>
      </c>
      <c r="C185" s="142"/>
      <c r="D185" s="142"/>
      <c r="E185" s="142"/>
      <c r="F185" s="143"/>
      <c r="G185" s="143"/>
    </row>
    <row r="186" spans="1:7" ht="15" customHeight="1" x14ac:dyDescent="0.25">
      <c r="A186" s="75"/>
      <c r="B186" s="76" t="s">
        <v>603</v>
      </c>
      <c r="C186" s="77" t="s">
        <v>604</v>
      </c>
      <c r="D186" s="77" t="s">
        <v>605</v>
      </c>
      <c r="E186" s="78"/>
      <c r="F186" s="77" t="s">
        <v>1522</v>
      </c>
      <c r="G186" s="77" t="s">
        <v>606</v>
      </c>
    </row>
    <row r="187" spans="1:7" x14ac:dyDescent="0.25">
      <c r="A187" s="19" t="s">
        <v>607</v>
      </c>
      <c r="B187" s="72" t="s">
        <v>608</v>
      </c>
      <c r="C187" s="68">
        <f>(C12/C28)*1000</f>
        <v>143.97285135370311</v>
      </c>
      <c r="D187" s="60">
        <v>201115</v>
      </c>
      <c r="E187" s="67"/>
      <c r="F187" s="99"/>
      <c r="G187" s="99"/>
    </row>
    <row r="188" spans="1:7" x14ac:dyDescent="0.25">
      <c r="A188" s="144"/>
      <c r="B188" s="145"/>
      <c r="C188" s="67"/>
      <c r="D188" s="67"/>
      <c r="E188" s="67"/>
      <c r="F188" s="99"/>
      <c r="G188" s="99"/>
    </row>
    <row r="189" spans="1:7" x14ac:dyDescent="0.25">
      <c r="B189" s="72" t="s">
        <v>609</v>
      </c>
      <c r="C189" s="67"/>
      <c r="D189" s="67"/>
      <c r="E189" s="67"/>
      <c r="F189" s="99"/>
      <c r="G189" s="99"/>
    </row>
    <row r="190" spans="1:7" x14ac:dyDescent="0.25">
      <c r="A190" s="19" t="s">
        <v>610</v>
      </c>
      <c r="B190" s="72" t="s">
        <v>1523</v>
      </c>
      <c r="C190" s="146">
        <v>20159.2</v>
      </c>
      <c r="D190" s="147" t="s">
        <v>768</v>
      </c>
      <c r="E190" s="67"/>
      <c r="F190" s="83">
        <v>0.55900572892692157</v>
      </c>
      <c r="G190" s="86" t="str">
        <f t="shared" ref="G190:G213" si="1">IF($D$214=0,"",IF(D190="[for completion]","",IF(D190="","",D190/$D$214)))</f>
        <v/>
      </c>
    </row>
    <row r="191" spans="1:7" x14ac:dyDescent="0.25">
      <c r="A191" s="19" t="s">
        <v>611</v>
      </c>
      <c r="B191" s="72" t="s">
        <v>1524</v>
      </c>
      <c r="C191" s="146">
        <v>5375.3</v>
      </c>
      <c r="D191" s="147" t="s">
        <v>768</v>
      </c>
      <c r="E191" s="67"/>
      <c r="F191" s="83">
        <v>0.14905469932839008</v>
      </c>
      <c r="G191" s="86" t="str">
        <f t="shared" si="1"/>
        <v/>
      </c>
    </row>
    <row r="192" spans="1:7" x14ac:dyDescent="0.25">
      <c r="A192" s="19" t="s">
        <v>612</v>
      </c>
      <c r="B192" s="72" t="s">
        <v>1525</v>
      </c>
      <c r="C192" s="146">
        <v>2742.1</v>
      </c>
      <c r="D192" s="147" t="s">
        <v>768</v>
      </c>
      <c r="E192" s="67"/>
      <c r="F192" s="83">
        <v>7.6037224160210304E-2</v>
      </c>
      <c r="G192" s="86" t="str">
        <f t="shared" si="1"/>
        <v/>
      </c>
    </row>
    <row r="193" spans="1:7" x14ac:dyDescent="0.25">
      <c r="A193" s="19" t="s">
        <v>613</v>
      </c>
      <c r="B193" s="72" t="s">
        <v>1526</v>
      </c>
      <c r="C193" s="146">
        <v>7786</v>
      </c>
      <c r="D193" s="147" t="s">
        <v>768</v>
      </c>
      <c r="E193" s="67"/>
      <c r="F193" s="83">
        <v>0.2159023475844781</v>
      </c>
      <c r="G193" s="86" t="str">
        <f t="shared" si="1"/>
        <v/>
      </c>
    </row>
    <row r="194" spans="1:7" x14ac:dyDescent="0.25">
      <c r="A194" s="19" t="s">
        <v>614</v>
      </c>
      <c r="B194" s="72" t="s">
        <v>527</v>
      </c>
      <c r="C194" s="148"/>
      <c r="D194" s="147"/>
      <c r="E194" s="67"/>
      <c r="F194" s="86" t="str">
        <f t="shared" ref="F194:F213" si="2">IF($C$214=0,"",IF(C194="[for completion]","",IF(C194="","",C194/$C$214)))</f>
        <v/>
      </c>
      <c r="G194" s="86" t="str">
        <f t="shared" si="1"/>
        <v/>
      </c>
    </row>
    <row r="195" spans="1:7" x14ac:dyDescent="0.25">
      <c r="A195" s="19" t="s">
        <v>615</v>
      </c>
      <c r="B195" s="72" t="s">
        <v>527</v>
      </c>
      <c r="C195" s="148"/>
      <c r="D195" s="147"/>
      <c r="E195" s="67"/>
      <c r="F195" s="86" t="str">
        <f t="shared" si="2"/>
        <v/>
      </c>
      <c r="G195" s="86" t="str">
        <f t="shared" si="1"/>
        <v/>
      </c>
    </row>
    <row r="196" spans="1:7" x14ac:dyDescent="0.25">
      <c r="A196" s="19" t="s">
        <v>616</v>
      </c>
      <c r="B196" s="72" t="s">
        <v>527</v>
      </c>
      <c r="C196" s="148"/>
      <c r="D196" s="147"/>
      <c r="E196" s="67"/>
      <c r="F196" s="86" t="str">
        <f t="shared" si="2"/>
        <v/>
      </c>
      <c r="G196" s="86" t="str">
        <f t="shared" si="1"/>
        <v/>
      </c>
    </row>
    <row r="197" spans="1:7" x14ac:dyDescent="0.25">
      <c r="A197" s="19" t="s">
        <v>617</v>
      </c>
      <c r="B197" s="72" t="s">
        <v>527</v>
      </c>
      <c r="C197" s="148"/>
      <c r="D197" s="147"/>
      <c r="E197" s="67"/>
      <c r="F197" s="86" t="str">
        <f t="shared" si="2"/>
        <v/>
      </c>
      <c r="G197" s="86" t="str">
        <f t="shared" si="1"/>
        <v/>
      </c>
    </row>
    <row r="198" spans="1:7" x14ac:dyDescent="0.25">
      <c r="A198" s="19" t="s">
        <v>618</v>
      </c>
      <c r="B198" s="72" t="s">
        <v>527</v>
      </c>
      <c r="C198" s="148"/>
      <c r="D198" s="147"/>
      <c r="E198" s="67"/>
      <c r="F198" s="86" t="str">
        <f t="shared" si="2"/>
        <v/>
      </c>
      <c r="G198" s="86" t="str">
        <f t="shared" si="1"/>
        <v/>
      </c>
    </row>
    <row r="199" spans="1:7" x14ac:dyDescent="0.25">
      <c r="A199" s="19" t="s">
        <v>619</v>
      </c>
      <c r="B199" s="72" t="s">
        <v>527</v>
      </c>
      <c r="C199" s="148"/>
      <c r="D199" s="147"/>
      <c r="E199" s="72"/>
      <c r="F199" s="86" t="str">
        <f t="shared" si="2"/>
        <v/>
      </c>
      <c r="G199" s="86" t="str">
        <f t="shared" si="1"/>
        <v/>
      </c>
    </row>
    <row r="200" spans="1:7" x14ac:dyDescent="0.25">
      <c r="A200" s="19" t="s">
        <v>620</v>
      </c>
      <c r="B200" s="72" t="s">
        <v>527</v>
      </c>
      <c r="C200" s="148"/>
      <c r="D200" s="147"/>
      <c r="E200" s="72"/>
      <c r="F200" s="86" t="str">
        <f t="shared" si="2"/>
        <v/>
      </c>
      <c r="G200" s="86" t="str">
        <f t="shared" si="1"/>
        <v/>
      </c>
    </row>
    <row r="201" spans="1:7" x14ac:dyDescent="0.25">
      <c r="A201" s="19" t="s">
        <v>621</v>
      </c>
      <c r="B201" s="72" t="s">
        <v>527</v>
      </c>
      <c r="C201" s="148"/>
      <c r="D201" s="147"/>
      <c r="E201" s="72"/>
      <c r="F201" s="86" t="str">
        <f t="shared" si="2"/>
        <v/>
      </c>
      <c r="G201" s="86" t="str">
        <f t="shared" si="1"/>
        <v/>
      </c>
    </row>
    <row r="202" spans="1:7" x14ac:dyDescent="0.25">
      <c r="A202" s="19" t="s">
        <v>622</v>
      </c>
      <c r="B202" s="72" t="s">
        <v>527</v>
      </c>
      <c r="C202" s="148"/>
      <c r="D202" s="147"/>
      <c r="E202" s="72"/>
      <c r="F202" s="86" t="str">
        <f t="shared" si="2"/>
        <v/>
      </c>
      <c r="G202" s="86" t="str">
        <f t="shared" si="1"/>
        <v/>
      </c>
    </row>
    <row r="203" spans="1:7" x14ac:dyDescent="0.25">
      <c r="A203" s="19" t="s">
        <v>623</v>
      </c>
      <c r="B203" s="72" t="s">
        <v>527</v>
      </c>
      <c r="C203" s="148"/>
      <c r="D203" s="147"/>
      <c r="E203" s="72"/>
      <c r="F203" s="86" t="str">
        <f t="shared" si="2"/>
        <v/>
      </c>
      <c r="G203" s="86" t="str">
        <f t="shared" si="1"/>
        <v/>
      </c>
    </row>
    <row r="204" spans="1:7" x14ac:dyDescent="0.25">
      <c r="A204" s="19" t="s">
        <v>624</v>
      </c>
      <c r="B204" s="72" t="s">
        <v>527</v>
      </c>
      <c r="C204" s="148"/>
      <c r="D204" s="147"/>
      <c r="E204" s="72"/>
      <c r="F204" s="86" t="str">
        <f t="shared" si="2"/>
        <v/>
      </c>
      <c r="G204" s="86" t="str">
        <f t="shared" si="1"/>
        <v/>
      </c>
    </row>
    <row r="205" spans="1:7" x14ac:dyDescent="0.25">
      <c r="A205" s="19" t="s">
        <v>625</v>
      </c>
      <c r="B205" s="72" t="s">
        <v>527</v>
      </c>
      <c r="C205" s="148"/>
      <c r="D205" s="147"/>
      <c r="E205" s="47"/>
      <c r="F205" s="86" t="str">
        <f t="shared" si="2"/>
        <v/>
      </c>
      <c r="G205" s="86" t="str">
        <f t="shared" si="1"/>
        <v/>
      </c>
    </row>
    <row r="206" spans="1:7" x14ac:dyDescent="0.25">
      <c r="A206" s="19" t="s">
        <v>626</v>
      </c>
      <c r="B206" s="72" t="s">
        <v>527</v>
      </c>
      <c r="C206" s="148"/>
      <c r="D206" s="147"/>
      <c r="E206" s="84"/>
      <c r="F206" s="86" t="str">
        <f t="shared" si="2"/>
        <v/>
      </c>
      <c r="G206" s="86" t="str">
        <f t="shared" si="1"/>
        <v/>
      </c>
    </row>
    <row r="207" spans="1:7" x14ac:dyDescent="0.25">
      <c r="A207" s="19" t="s">
        <v>627</v>
      </c>
      <c r="B207" s="72" t="s">
        <v>527</v>
      </c>
      <c r="C207" s="148"/>
      <c r="D207" s="147"/>
      <c r="E207" s="84"/>
      <c r="F207" s="86" t="str">
        <f t="shared" si="2"/>
        <v/>
      </c>
      <c r="G207" s="86" t="str">
        <f t="shared" si="1"/>
        <v/>
      </c>
    </row>
    <row r="208" spans="1:7" x14ac:dyDescent="0.25">
      <c r="A208" s="19" t="s">
        <v>628</v>
      </c>
      <c r="B208" s="72" t="s">
        <v>527</v>
      </c>
      <c r="C208" s="148"/>
      <c r="D208" s="147"/>
      <c r="E208" s="84"/>
      <c r="F208" s="86" t="str">
        <f t="shared" si="2"/>
        <v/>
      </c>
      <c r="G208" s="86" t="str">
        <f t="shared" si="1"/>
        <v/>
      </c>
    </row>
    <row r="209" spans="1:7" x14ac:dyDescent="0.25">
      <c r="A209" s="19" t="s">
        <v>629</v>
      </c>
      <c r="B209" s="72" t="s">
        <v>527</v>
      </c>
      <c r="C209" s="148"/>
      <c r="D209" s="147"/>
      <c r="E209" s="84"/>
      <c r="F209" s="86" t="str">
        <f t="shared" si="2"/>
        <v/>
      </c>
      <c r="G209" s="86" t="str">
        <f t="shared" si="1"/>
        <v/>
      </c>
    </row>
    <row r="210" spans="1:7" x14ac:dyDescent="0.25">
      <c r="A210" s="19" t="s">
        <v>630</v>
      </c>
      <c r="B210" s="72" t="s">
        <v>527</v>
      </c>
      <c r="C210" s="148"/>
      <c r="D210" s="147"/>
      <c r="E210" s="84"/>
      <c r="F210" s="86" t="str">
        <f t="shared" si="2"/>
        <v/>
      </c>
      <c r="G210" s="86" t="str">
        <f t="shared" si="1"/>
        <v/>
      </c>
    </row>
    <row r="211" spans="1:7" x14ac:dyDescent="0.25">
      <c r="A211" s="19" t="s">
        <v>631</v>
      </c>
      <c r="B211" s="72" t="s">
        <v>527</v>
      </c>
      <c r="C211" s="148"/>
      <c r="D211" s="147"/>
      <c r="E211" s="84"/>
      <c r="F211" s="86" t="str">
        <f t="shared" si="2"/>
        <v/>
      </c>
      <c r="G211" s="86" t="str">
        <f t="shared" si="1"/>
        <v/>
      </c>
    </row>
    <row r="212" spans="1:7" x14ac:dyDescent="0.25">
      <c r="A212" s="19" t="s">
        <v>632</v>
      </c>
      <c r="B212" s="72" t="s">
        <v>527</v>
      </c>
      <c r="C212" s="148"/>
      <c r="D212" s="147"/>
      <c r="E212" s="84"/>
      <c r="F212" s="86" t="str">
        <f t="shared" si="2"/>
        <v/>
      </c>
      <c r="G212" s="86" t="str">
        <f t="shared" si="1"/>
        <v/>
      </c>
    </row>
    <row r="213" spans="1:7" x14ac:dyDescent="0.25">
      <c r="A213" s="19" t="s">
        <v>633</v>
      </c>
      <c r="B213" s="72" t="s">
        <v>527</v>
      </c>
      <c r="C213" s="148"/>
      <c r="D213" s="147"/>
      <c r="E213" s="84"/>
      <c r="F213" s="86" t="str">
        <f t="shared" si="2"/>
        <v/>
      </c>
      <c r="G213" s="86" t="str">
        <f t="shared" si="1"/>
        <v/>
      </c>
    </row>
    <row r="214" spans="1:7" x14ac:dyDescent="0.25">
      <c r="A214" s="19" t="s">
        <v>634</v>
      </c>
      <c r="B214" s="88" t="s">
        <v>91</v>
      </c>
      <c r="C214" s="89">
        <f>SUM(C190:C213)</f>
        <v>36062.6</v>
      </c>
      <c r="D214" s="85">
        <f>SUM(D190:D213)</f>
        <v>0</v>
      </c>
      <c r="E214" s="84"/>
      <c r="F214" s="90">
        <f>SUM(F190:F213)</f>
        <v>1</v>
      </c>
      <c r="G214" s="90">
        <f>SUM(G190:G213)</f>
        <v>0</v>
      </c>
    </row>
    <row r="215" spans="1:7" ht="15" customHeight="1" x14ac:dyDescent="0.25">
      <c r="A215" s="75" t="s">
        <v>1581</v>
      </c>
      <c r="B215" s="77" t="s">
        <v>635</v>
      </c>
      <c r="C215" s="77" t="s">
        <v>604</v>
      </c>
      <c r="D215" s="77" t="s">
        <v>605</v>
      </c>
      <c r="E215" s="78"/>
      <c r="F215" s="77" t="s">
        <v>434</v>
      </c>
      <c r="G215" s="77" t="s">
        <v>606</v>
      </c>
    </row>
    <row r="216" spans="1:7" x14ac:dyDescent="0.25">
      <c r="A216" s="19" t="s">
        <v>636</v>
      </c>
      <c r="B216" s="60" t="s">
        <v>637</v>
      </c>
      <c r="C216" s="171">
        <v>0.52500000000000002</v>
      </c>
      <c r="D216" s="47"/>
      <c r="E216" s="47"/>
      <c r="F216" s="135"/>
      <c r="G216" s="135"/>
    </row>
    <row r="217" spans="1:7" x14ac:dyDescent="0.25">
      <c r="B217" s="47"/>
      <c r="C217" s="47"/>
      <c r="D217" s="47"/>
      <c r="E217" s="47"/>
      <c r="F217" s="135"/>
      <c r="G217" s="135"/>
    </row>
    <row r="218" spans="1:7" x14ac:dyDescent="0.25">
      <c r="B218" s="72" t="s">
        <v>638</v>
      </c>
      <c r="C218" s="47"/>
      <c r="D218" s="47"/>
      <c r="E218" s="47"/>
      <c r="F218" s="135"/>
      <c r="G218" s="135"/>
    </row>
    <row r="219" spans="1:7" x14ac:dyDescent="0.25">
      <c r="A219" s="19" t="s">
        <v>639</v>
      </c>
      <c r="B219" s="60" t="s">
        <v>640</v>
      </c>
      <c r="C219" s="170">
        <v>5251.2</v>
      </c>
      <c r="D219" s="147" t="s">
        <v>768</v>
      </c>
      <c r="E219" s="47"/>
      <c r="F219" s="86">
        <f t="shared" ref="F219:F226" si="3">IF($C$227=0,"",IF(C219="[for completion]","",C219/$C$227))</f>
        <v>0.14561346103719644</v>
      </c>
      <c r="G219" s="86" t="str">
        <f t="shared" ref="G219:G226" si="4">IF($D$227=0,"",IF(D219="[for completion]","",D219/$D$227))</f>
        <v/>
      </c>
    </row>
    <row r="220" spans="1:7" x14ac:dyDescent="0.25">
      <c r="A220" s="19" t="s">
        <v>641</v>
      </c>
      <c r="B220" s="60" t="s">
        <v>642</v>
      </c>
      <c r="C220" s="170">
        <v>4587.2</v>
      </c>
      <c r="D220" s="147" t="s">
        <v>768</v>
      </c>
      <c r="E220" s="47"/>
      <c r="F220" s="86">
        <f t="shared" si="3"/>
        <v>0.12720103375796532</v>
      </c>
      <c r="G220" s="86" t="str">
        <f t="shared" si="4"/>
        <v/>
      </c>
    </row>
    <row r="221" spans="1:7" x14ac:dyDescent="0.25">
      <c r="A221" s="19" t="s">
        <v>643</v>
      </c>
      <c r="B221" s="60" t="s">
        <v>644</v>
      </c>
      <c r="C221" s="170">
        <v>26224.2</v>
      </c>
      <c r="D221" s="147" t="s">
        <v>768</v>
      </c>
      <c r="E221" s="47"/>
      <c r="F221" s="86">
        <f t="shared" si="3"/>
        <v>0.72718550520483827</v>
      </c>
      <c r="G221" s="86" t="str">
        <f t="shared" si="4"/>
        <v/>
      </c>
    </row>
    <row r="222" spans="1:7" x14ac:dyDescent="0.25">
      <c r="A222" s="19" t="s">
        <v>645</v>
      </c>
      <c r="B222" s="60" t="s">
        <v>646</v>
      </c>
      <c r="C222" s="170">
        <v>0</v>
      </c>
      <c r="D222" s="147">
        <v>0</v>
      </c>
      <c r="E222" s="47"/>
      <c r="F222" s="86">
        <f t="shared" si="3"/>
        <v>0</v>
      </c>
      <c r="G222" s="86" t="str">
        <f t="shared" si="4"/>
        <v/>
      </c>
    </row>
    <row r="223" spans="1:7" x14ac:dyDescent="0.25">
      <c r="A223" s="19" t="s">
        <v>647</v>
      </c>
      <c r="B223" s="60" t="s">
        <v>648</v>
      </c>
      <c r="C223" s="170">
        <v>0</v>
      </c>
      <c r="D223" s="147">
        <v>0</v>
      </c>
      <c r="E223" s="47"/>
      <c r="F223" s="86">
        <f t="shared" si="3"/>
        <v>0</v>
      </c>
      <c r="G223" s="86" t="str">
        <f t="shared" si="4"/>
        <v/>
      </c>
    </row>
    <row r="224" spans="1:7" x14ac:dyDescent="0.25">
      <c r="A224" s="19" t="s">
        <v>649</v>
      </c>
      <c r="B224" s="60" t="s">
        <v>650</v>
      </c>
      <c r="C224" s="170">
        <v>0</v>
      </c>
      <c r="D224" s="147">
        <v>0</v>
      </c>
      <c r="E224" s="47"/>
      <c r="F224" s="86">
        <f t="shared" si="3"/>
        <v>0</v>
      </c>
      <c r="G224" s="86" t="str">
        <f t="shared" si="4"/>
        <v/>
      </c>
    </row>
    <row r="225" spans="1:7" x14ac:dyDescent="0.25">
      <c r="A225" s="19" t="s">
        <v>651</v>
      </c>
      <c r="B225" s="60" t="s">
        <v>652</v>
      </c>
      <c r="C225" s="170">
        <v>0</v>
      </c>
      <c r="D225" s="147">
        <v>0</v>
      </c>
      <c r="E225" s="47"/>
      <c r="F225" s="86">
        <f t="shared" si="3"/>
        <v>0</v>
      </c>
      <c r="G225" s="86" t="str">
        <f t="shared" si="4"/>
        <v/>
      </c>
    </row>
    <row r="226" spans="1:7" x14ac:dyDescent="0.25">
      <c r="A226" s="19" t="s">
        <v>653</v>
      </c>
      <c r="B226" s="60" t="s">
        <v>654</v>
      </c>
      <c r="C226" s="170">
        <v>0</v>
      </c>
      <c r="D226" s="147">
        <v>0</v>
      </c>
      <c r="E226" s="47"/>
      <c r="F226" s="86">
        <f t="shared" si="3"/>
        <v>0</v>
      </c>
      <c r="G226" s="86" t="str">
        <f t="shared" si="4"/>
        <v/>
      </c>
    </row>
    <row r="227" spans="1:7" x14ac:dyDescent="0.25">
      <c r="A227" s="19" t="s">
        <v>655</v>
      </c>
      <c r="B227" s="88" t="s">
        <v>91</v>
      </c>
      <c r="C227" s="68">
        <f>SUM(C219:C226)</f>
        <v>36062.6</v>
      </c>
      <c r="D227" s="147">
        <f>SUM(D219:D226)</f>
        <v>0</v>
      </c>
      <c r="E227" s="47"/>
      <c r="F227" s="83">
        <f>SUM(F219:F226)</f>
        <v>1</v>
      </c>
      <c r="G227" s="83">
        <f>SUM(G219:G226)</f>
        <v>0</v>
      </c>
    </row>
    <row r="228" spans="1:7" outlineLevel="1" x14ac:dyDescent="0.25">
      <c r="A228" s="19" t="s">
        <v>656</v>
      </c>
      <c r="B228" s="91" t="s">
        <v>657</v>
      </c>
      <c r="C228" s="68"/>
      <c r="D228" s="147"/>
      <c r="E228" s="47"/>
      <c r="F228" s="86">
        <f t="shared" ref="F228:F233" si="5">IF($C$227=0,"",IF(C228="[for completion]","",C228/$C$227))</f>
        <v>0</v>
      </c>
      <c r="G228" s="86" t="str">
        <f t="shared" ref="G228:G233" si="6">IF($D$227=0,"",IF(D228="[for completion]","",D228/$D$227))</f>
        <v/>
      </c>
    </row>
    <row r="229" spans="1:7" outlineLevel="1" x14ac:dyDescent="0.25">
      <c r="A229" s="19" t="s">
        <v>658</v>
      </c>
      <c r="B229" s="91" t="s">
        <v>659</v>
      </c>
      <c r="C229" s="68"/>
      <c r="D229" s="147"/>
      <c r="E229" s="47"/>
      <c r="F229" s="86">
        <f t="shared" si="5"/>
        <v>0</v>
      </c>
      <c r="G229" s="86" t="str">
        <f t="shared" si="6"/>
        <v/>
      </c>
    </row>
    <row r="230" spans="1:7" outlineLevel="1" x14ac:dyDescent="0.25">
      <c r="A230" s="19" t="s">
        <v>660</v>
      </c>
      <c r="B230" s="91" t="s">
        <v>661</v>
      </c>
      <c r="C230" s="68"/>
      <c r="D230" s="147"/>
      <c r="E230" s="47"/>
      <c r="F230" s="86">
        <f t="shared" si="5"/>
        <v>0</v>
      </c>
      <c r="G230" s="86" t="str">
        <f t="shared" si="6"/>
        <v/>
      </c>
    </row>
    <row r="231" spans="1:7" outlineLevel="1" x14ac:dyDescent="0.25">
      <c r="A231" s="19" t="s">
        <v>662</v>
      </c>
      <c r="B231" s="91" t="s">
        <v>663</v>
      </c>
      <c r="C231" s="68"/>
      <c r="D231" s="147"/>
      <c r="E231" s="47"/>
      <c r="F231" s="86">
        <f t="shared" si="5"/>
        <v>0</v>
      </c>
      <c r="G231" s="86" t="str">
        <f t="shared" si="6"/>
        <v/>
      </c>
    </row>
    <row r="232" spans="1:7" outlineLevel="1" x14ac:dyDescent="0.25">
      <c r="A232" s="19" t="s">
        <v>664</v>
      </c>
      <c r="B232" s="91" t="s">
        <v>665</v>
      </c>
      <c r="C232" s="68"/>
      <c r="D232" s="147"/>
      <c r="E232" s="47"/>
      <c r="F232" s="86">
        <f t="shared" si="5"/>
        <v>0</v>
      </c>
      <c r="G232" s="86" t="str">
        <f t="shared" si="6"/>
        <v/>
      </c>
    </row>
    <row r="233" spans="1:7" outlineLevel="1" x14ac:dyDescent="0.25">
      <c r="A233" s="19" t="s">
        <v>666</v>
      </c>
      <c r="B233" s="91" t="s">
        <v>667</v>
      </c>
      <c r="C233" s="68"/>
      <c r="D233" s="147"/>
      <c r="E233" s="47"/>
      <c r="F233" s="86">
        <f t="shared" si="5"/>
        <v>0</v>
      </c>
      <c r="G233" s="86" t="str">
        <f t="shared" si="6"/>
        <v/>
      </c>
    </row>
    <row r="234" spans="1:7" outlineLevel="1" x14ac:dyDescent="0.25">
      <c r="A234" s="19" t="s">
        <v>668</v>
      </c>
      <c r="B234" s="91"/>
      <c r="C234" s="47"/>
      <c r="D234" s="47"/>
      <c r="E234" s="47"/>
      <c r="F234" s="86"/>
      <c r="G234" s="86"/>
    </row>
    <row r="235" spans="1:7" outlineLevel="1" x14ac:dyDescent="0.25">
      <c r="A235" s="19" t="s">
        <v>669</v>
      </c>
      <c r="B235" s="91"/>
      <c r="C235" s="47"/>
      <c r="D235" s="47"/>
      <c r="E235" s="47"/>
      <c r="F235" s="86"/>
      <c r="G235" s="86"/>
    </row>
    <row r="236" spans="1:7" outlineLevel="1" x14ac:dyDescent="0.25">
      <c r="A236" s="19" t="s">
        <v>670</v>
      </c>
      <c r="B236" s="91"/>
      <c r="C236" s="47"/>
      <c r="D236" s="47"/>
      <c r="E236" s="47"/>
      <c r="F236" s="86"/>
      <c r="G236" s="86"/>
    </row>
    <row r="237" spans="1:7" ht="15" customHeight="1" x14ac:dyDescent="0.25">
      <c r="A237" s="75"/>
      <c r="B237" s="77" t="s">
        <v>671</v>
      </c>
      <c r="C237" s="77" t="s">
        <v>604</v>
      </c>
      <c r="D237" s="77" t="s">
        <v>605</v>
      </c>
      <c r="E237" s="78"/>
      <c r="F237" s="77" t="s">
        <v>434</v>
      </c>
      <c r="G237" s="77" t="s">
        <v>606</v>
      </c>
    </row>
    <row r="238" spans="1:7" x14ac:dyDescent="0.25">
      <c r="A238" s="19" t="s">
        <v>672</v>
      </c>
      <c r="B238" s="60" t="s">
        <v>637</v>
      </c>
      <c r="C238" s="147" t="s">
        <v>768</v>
      </c>
      <c r="D238" s="68"/>
      <c r="E238" s="47"/>
      <c r="F238" s="135"/>
      <c r="G238" s="135"/>
    </row>
    <row r="239" spans="1:7" x14ac:dyDescent="0.25">
      <c r="B239" s="47"/>
      <c r="C239" s="47"/>
      <c r="D239" s="47"/>
      <c r="E239" s="47"/>
      <c r="F239" s="135"/>
      <c r="G239" s="135"/>
    </row>
    <row r="240" spans="1:7" x14ac:dyDescent="0.25">
      <c r="B240" s="72" t="s">
        <v>638</v>
      </c>
      <c r="C240" s="47"/>
      <c r="D240" s="47"/>
      <c r="E240" s="47"/>
      <c r="F240" s="135"/>
      <c r="G240" s="135"/>
    </row>
    <row r="241" spans="1:7" x14ac:dyDescent="0.25">
      <c r="A241" s="19" t="s">
        <v>673</v>
      </c>
      <c r="B241" s="60" t="s">
        <v>640</v>
      </c>
      <c r="C241" s="147" t="s">
        <v>768</v>
      </c>
      <c r="D241" s="147" t="s">
        <v>768</v>
      </c>
      <c r="E241" s="47"/>
      <c r="F241" s="86" t="str">
        <f t="shared" ref="F241:F248" si="7">IF($C$249=0,"",IF(C241="[Mark as ND1 if not relevant]","",C241/$C$249))</f>
        <v/>
      </c>
      <c r="G241" s="86" t="str">
        <f t="shared" ref="G241:G248" si="8">IF($D$249=0,"",IF(D241="[Mark as ND1 if not relevant]","",D241/$D$249))</f>
        <v/>
      </c>
    </row>
    <row r="242" spans="1:7" x14ac:dyDescent="0.25">
      <c r="A242" s="19" t="s">
        <v>674</v>
      </c>
      <c r="B242" s="60" t="s">
        <v>642</v>
      </c>
      <c r="C242" s="147" t="s">
        <v>768</v>
      </c>
      <c r="D242" s="147" t="s">
        <v>768</v>
      </c>
      <c r="E242" s="47"/>
      <c r="F242" s="86" t="str">
        <f t="shared" si="7"/>
        <v/>
      </c>
      <c r="G242" s="86" t="str">
        <f t="shared" si="8"/>
        <v/>
      </c>
    </row>
    <row r="243" spans="1:7" x14ac:dyDescent="0.25">
      <c r="A243" s="19" t="s">
        <v>675</v>
      </c>
      <c r="B243" s="60" t="s">
        <v>644</v>
      </c>
      <c r="C243" s="147" t="s">
        <v>768</v>
      </c>
      <c r="D243" s="147" t="s">
        <v>768</v>
      </c>
      <c r="E243" s="47"/>
      <c r="F243" s="86" t="str">
        <f t="shared" si="7"/>
        <v/>
      </c>
      <c r="G243" s="86" t="str">
        <f t="shared" si="8"/>
        <v/>
      </c>
    </row>
    <row r="244" spans="1:7" x14ac:dyDescent="0.25">
      <c r="A244" s="19" t="s">
        <v>676</v>
      </c>
      <c r="B244" s="60" t="s">
        <v>646</v>
      </c>
      <c r="C244" s="147">
        <v>0</v>
      </c>
      <c r="D244" s="147">
        <v>0</v>
      </c>
      <c r="E244" s="47"/>
      <c r="F244" s="86" t="str">
        <f t="shared" si="7"/>
        <v/>
      </c>
      <c r="G244" s="86" t="str">
        <f t="shared" si="8"/>
        <v/>
      </c>
    </row>
    <row r="245" spans="1:7" x14ac:dyDescent="0.25">
      <c r="A245" s="19" t="s">
        <v>677</v>
      </c>
      <c r="B245" s="60" t="s">
        <v>648</v>
      </c>
      <c r="C245" s="147">
        <v>0</v>
      </c>
      <c r="D245" s="147">
        <v>0</v>
      </c>
      <c r="E245" s="47"/>
      <c r="F245" s="86" t="str">
        <f t="shared" si="7"/>
        <v/>
      </c>
      <c r="G245" s="86" t="str">
        <f t="shared" si="8"/>
        <v/>
      </c>
    </row>
    <row r="246" spans="1:7" x14ac:dyDescent="0.25">
      <c r="A246" s="19" t="s">
        <v>678</v>
      </c>
      <c r="B246" s="60" t="s">
        <v>650</v>
      </c>
      <c r="C246" s="147">
        <v>0</v>
      </c>
      <c r="D246" s="147">
        <v>0</v>
      </c>
      <c r="E246" s="47"/>
      <c r="F246" s="86" t="str">
        <f t="shared" si="7"/>
        <v/>
      </c>
      <c r="G246" s="86" t="str">
        <f t="shared" si="8"/>
        <v/>
      </c>
    </row>
    <row r="247" spans="1:7" x14ac:dyDescent="0.25">
      <c r="A247" s="19" t="s">
        <v>679</v>
      </c>
      <c r="B247" s="60" t="s">
        <v>652</v>
      </c>
      <c r="C247" s="147">
        <v>0</v>
      </c>
      <c r="D247" s="147">
        <v>0</v>
      </c>
      <c r="E247" s="47"/>
      <c r="F247" s="86" t="str">
        <f t="shared" si="7"/>
        <v/>
      </c>
      <c r="G247" s="86" t="str">
        <f t="shared" si="8"/>
        <v/>
      </c>
    </row>
    <row r="248" spans="1:7" x14ac:dyDescent="0.25">
      <c r="A248" s="19" t="s">
        <v>680</v>
      </c>
      <c r="B248" s="60" t="s">
        <v>654</v>
      </c>
      <c r="C248" s="147">
        <v>0</v>
      </c>
      <c r="D248" s="147">
        <v>0</v>
      </c>
      <c r="E248" s="47"/>
      <c r="F248" s="86" t="str">
        <f t="shared" si="7"/>
        <v/>
      </c>
      <c r="G248" s="86" t="str">
        <f t="shared" si="8"/>
        <v/>
      </c>
    </row>
    <row r="249" spans="1:7" x14ac:dyDescent="0.25">
      <c r="A249" s="19" t="s">
        <v>681</v>
      </c>
      <c r="B249" s="88" t="s">
        <v>91</v>
      </c>
      <c r="C249" s="68">
        <f>SUM(C241:C248)</f>
        <v>0</v>
      </c>
      <c r="D249" s="147">
        <f>SUM(D241:D248)</f>
        <v>0</v>
      </c>
      <c r="E249" s="47"/>
      <c r="F249" s="83">
        <f>SUM(F241:F248)</f>
        <v>0</v>
      </c>
      <c r="G249" s="83">
        <f>SUM(G241:G248)</f>
        <v>0</v>
      </c>
    </row>
    <row r="250" spans="1:7" outlineLevel="1" x14ac:dyDescent="0.25">
      <c r="A250" s="19" t="s">
        <v>682</v>
      </c>
      <c r="B250" s="91" t="s">
        <v>657</v>
      </c>
      <c r="C250" s="68"/>
      <c r="D250" s="147"/>
      <c r="E250" s="47"/>
      <c r="F250" s="86" t="str">
        <f t="shared" ref="F250:F255" si="9">IF($C$249=0,"",IF(C250="[for completion]","",C250/$C$249))</f>
        <v/>
      </c>
      <c r="G250" s="86" t="str">
        <f t="shared" ref="G250:G255" si="10">IF($D$249=0,"",IF(D250="[for completion]","",D250/$D$249))</f>
        <v/>
      </c>
    </row>
    <row r="251" spans="1:7" outlineLevel="1" x14ac:dyDescent="0.25">
      <c r="A251" s="19" t="s">
        <v>683</v>
      </c>
      <c r="B251" s="91" t="s">
        <v>659</v>
      </c>
      <c r="C251" s="68"/>
      <c r="D251" s="147"/>
      <c r="E251" s="47"/>
      <c r="F251" s="86" t="str">
        <f t="shared" si="9"/>
        <v/>
      </c>
      <c r="G251" s="86" t="str">
        <f t="shared" si="10"/>
        <v/>
      </c>
    </row>
    <row r="252" spans="1:7" outlineLevel="1" x14ac:dyDescent="0.25">
      <c r="A252" s="19" t="s">
        <v>684</v>
      </c>
      <c r="B252" s="91" t="s">
        <v>661</v>
      </c>
      <c r="C252" s="68"/>
      <c r="D252" s="147"/>
      <c r="E252" s="47"/>
      <c r="F252" s="86" t="str">
        <f t="shared" si="9"/>
        <v/>
      </c>
      <c r="G252" s="86" t="str">
        <f t="shared" si="10"/>
        <v/>
      </c>
    </row>
    <row r="253" spans="1:7" outlineLevel="1" x14ac:dyDescent="0.25">
      <c r="A253" s="19" t="s">
        <v>685</v>
      </c>
      <c r="B253" s="91" t="s">
        <v>663</v>
      </c>
      <c r="C253" s="68"/>
      <c r="D253" s="147"/>
      <c r="E253" s="47"/>
      <c r="F253" s="86" t="str">
        <f t="shared" si="9"/>
        <v/>
      </c>
      <c r="G253" s="86" t="str">
        <f t="shared" si="10"/>
        <v/>
      </c>
    </row>
    <row r="254" spans="1:7" outlineLevel="1" x14ac:dyDescent="0.25">
      <c r="A254" s="19" t="s">
        <v>686</v>
      </c>
      <c r="B254" s="91" t="s">
        <v>665</v>
      </c>
      <c r="C254" s="68"/>
      <c r="D254" s="147"/>
      <c r="E254" s="47"/>
      <c r="F254" s="86" t="str">
        <f t="shared" si="9"/>
        <v/>
      </c>
      <c r="G254" s="86" t="str">
        <f t="shared" si="10"/>
        <v/>
      </c>
    </row>
    <row r="255" spans="1:7" outlineLevel="1" x14ac:dyDescent="0.25">
      <c r="A255" s="19" t="s">
        <v>687</v>
      </c>
      <c r="B255" s="91" t="s">
        <v>667</v>
      </c>
      <c r="C255" s="68"/>
      <c r="D255" s="147"/>
      <c r="E255" s="47"/>
      <c r="F255" s="86" t="str">
        <f t="shared" si="9"/>
        <v/>
      </c>
      <c r="G255" s="86" t="str">
        <f t="shared" si="10"/>
        <v/>
      </c>
    </row>
    <row r="256" spans="1:7" outlineLevel="1" x14ac:dyDescent="0.25">
      <c r="A256" s="19" t="s">
        <v>688</v>
      </c>
      <c r="B256" s="91"/>
      <c r="C256" s="47"/>
      <c r="D256" s="47"/>
      <c r="E256" s="47"/>
      <c r="F256" s="87"/>
      <c r="G256" s="87"/>
    </row>
    <row r="257" spans="1:14" outlineLevel="1" x14ac:dyDescent="0.25">
      <c r="A257" s="19" t="s">
        <v>689</v>
      </c>
      <c r="B257" s="91"/>
      <c r="C257" s="47"/>
      <c r="D257" s="47"/>
      <c r="E257" s="47"/>
      <c r="F257" s="87"/>
      <c r="G257" s="87"/>
    </row>
    <row r="258" spans="1:14" outlineLevel="1" x14ac:dyDescent="0.25">
      <c r="A258" s="19" t="s">
        <v>690</v>
      </c>
      <c r="B258" s="91"/>
      <c r="C258" s="47"/>
      <c r="D258" s="47"/>
      <c r="E258" s="47"/>
      <c r="F258" s="87"/>
      <c r="G258" s="87"/>
    </row>
    <row r="259" spans="1:14" ht="15" customHeight="1" x14ac:dyDescent="0.25">
      <c r="A259" s="75"/>
      <c r="B259" s="95" t="s">
        <v>691</v>
      </c>
      <c r="C259" s="77" t="s">
        <v>434</v>
      </c>
      <c r="D259" s="77"/>
      <c r="E259" s="78"/>
      <c r="F259" s="77"/>
      <c r="G259" s="77"/>
    </row>
    <row r="260" spans="1:14" x14ac:dyDescent="0.25">
      <c r="A260" s="19" t="s">
        <v>692</v>
      </c>
      <c r="B260" s="60" t="s">
        <v>693</v>
      </c>
      <c r="C260" s="83">
        <v>0.65704832654696421</v>
      </c>
      <c r="D260" s="47"/>
      <c r="E260" s="84"/>
      <c r="F260" s="84"/>
      <c r="G260" s="84"/>
    </row>
    <row r="261" spans="1:14" x14ac:dyDescent="0.25">
      <c r="A261" s="19" t="s">
        <v>694</v>
      </c>
      <c r="B261" s="60" t="s">
        <v>695</v>
      </c>
      <c r="C261" s="83" t="s">
        <v>768</v>
      </c>
      <c r="D261" s="47"/>
      <c r="E261" s="84"/>
      <c r="F261" s="84"/>
      <c r="G261" s="47"/>
    </row>
    <row r="262" spans="1:14" x14ac:dyDescent="0.25">
      <c r="A262" s="19" t="s">
        <v>696</v>
      </c>
      <c r="B262" s="60" t="s">
        <v>697</v>
      </c>
      <c r="C262" s="83" t="s">
        <v>768</v>
      </c>
      <c r="D262" s="47"/>
      <c r="E262" s="84"/>
      <c r="F262" s="84"/>
      <c r="G262" s="47"/>
    </row>
    <row r="263" spans="1:14" x14ac:dyDescent="0.25">
      <c r="A263" s="19" t="s">
        <v>698</v>
      </c>
      <c r="B263" s="60" t="s">
        <v>1067</v>
      </c>
      <c r="C263" s="83" t="s">
        <v>768</v>
      </c>
      <c r="D263" s="47"/>
      <c r="E263" s="84"/>
      <c r="F263" s="84"/>
      <c r="G263" s="47"/>
    </row>
    <row r="264" spans="1:14" x14ac:dyDescent="0.25">
      <c r="A264" s="19" t="s">
        <v>951</v>
      </c>
      <c r="B264" s="72" t="s">
        <v>943</v>
      </c>
      <c r="C264" s="83" t="s">
        <v>768</v>
      </c>
      <c r="D264" s="67"/>
      <c r="E264" s="67"/>
      <c r="F264" s="99"/>
      <c r="G264" s="99"/>
      <c r="H264" s="21"/>
      <c r="I264" s="19"/>
      <c r="J264" s="19"/>
      <c r="K264" s="19"/>
      <c r="L264" s="21"/>
      <c r="M264" s="21"/>
      <c r="N264" s="21"/>
    </row>
    <row r="265" spans="1:14" x14ac:dyDescent="0.25">
      <c r="A265" s="19" t="s">
        <v>1068</v>
      </c>
      <c r="B265" s="60" t="s">
        <v>89</v>
      </c>
      <c r="C265" s="83">
        <v>0.34295167345303579</v>
      </c>
      <c r="D265" s="47"/>
      <c r="E265" s="84"/>
      <c r="F265" s="84"/>
      <c r="G265" s="47"/>
    </row>
    <row r="266" spans="1:14" outlineLevel="1" x14ac:dyDescent="0.25">
      <c r="A266" s="19" t="s">
        <v>699</v>
      </c>
      <c r="B266" s="91" t="s">
        <v>701</v>
      </c>
      <c r="C266" s="149"/>
      <c r="D266" s="47"/>
      <c r="E266" s="84"/>
      <c r="F266" s="84"/>
      <c r="G266" s="47"/>
    </row>
    <row r="267" spans="1:14" outlineLevel="1" x14ac:dyDescent="0.25">
      <c r="A267" s="19" t="s">
        <v>700</v>
      </c>
      <c r="B267" s="91" t="s">
        <v>703</v>
      </c>
      <c r="C267" s="83">
        <v>0.19251185456102721</v>
      </c>
      <c r="D267" s="47"/>
      <c r="E267" s="84"/>
      <c r="F267" s="84"/>
      <c r="G267" s="47"/>
    </row>
    <row r="268" spans="1:14" outlineLevel="1" x14ac:dyDescent="0.25">
      <c r="A268" s="19" t="s">
        <v>702</v>
      </c>
      <c r="B268" s="91" t="s">
        <v>705</v>
      </c>
      <c r="C268" s="83">
        <v>2.6938259581213669E-4</v>
      </c>
      <c r="D268" s="47"/>
      <c r="E268" s="84"/>
      <c r="F268" s="84"/>
      <c r="G268" s="47"/>
    </row>
    <row r="269" spans="1:14" outlineLevel="1" x14ac:dyDescent="0.25">
      <c r="A269" s="19" t="s">
        <v>704</v>
      </c>
      <c r="B269" s="91" t="s">
        <v>707</v>
      </c>
      <c r="C269" s="83">
        <v>2.4175361162627652E-5</v>
      </c>
      <c r="D269" s="47"/>
      <c r="E269" s="84"/>
      <c r="F269" s="84"/>
      <c r="G269" s="47"/>
    </row>
    <row r="270" spans="1:14" outlineLevel="1" x14ac:dyDescent="0.25">
      <c r="A270" s="19" t="s">
        <v>706</v>
      </c>
      <c r="B270" s="91" t="s">
        <v>93</v>
      </c>
      <c r="C270" s="83"/>
      <c r="D270" s="47"/>
      <c r="E270" s="84"/>
      <c r="F270" s="84"/>
      <c r="G270" s="47"/>
    </row>
    <row r="271" spans="1:14" outlineLevel="1" x14ac:dyDescent="0.25">
      <c r="A271" s="19" t="s">
        <v>708</v>
      </c>
      <c r="B271" s="91" t="s">
        <v>93</v>
      </c>
      <c r="C271" s="83"/>
      <c r="D271" s="47"/>
      <c r="E271" s="84"/>
      <c r="F271" s="84"/>
      <c r="G271" s="47"/>
    </row>
    <row r="272" spans="1:14" outlineLevel="1" x14ac:dyDescent="0.25">
      <c r="A272" s="19" t="s">
        <v>709</v>
      </c>
      <c r="B272" s="91" t="s">
        <v>93</v>
      </c>
      <c r="C272" s="83"/>
      <c r="D272" s="47"/>
      <c r="E272" s="84"/>
      <c r="F272" s="84"/>
      <c r="G272" s="47"/>
    </row>
    <row r="273" spans="1:7" outlineLevel="1" x14ac:dyDescent="0.25">
      <c r="A273" s="19" t="s">
        <v>710</v>
      </c>
      <c r="B273" s="91" t="s">
        <v>93</v>
      </c>
      <c r="C273" s="83"/>
      <c r="D273" s="47"/>
      <c r="E273" s="84"/>
      <c r="F273" s="84"/>
      <c r="G273" s="47"/>
    </row>
    <row r="274" spans="1:7" outlineLevel="1" x14ac:dyDescent="0.25">
      <c r="A274" s="19" t="s">
        <v>711</v>
      </c>
      <c r="B274" s="91" t="s">
        <v>93</v>
      </c>
      <c r="C274" s="83"/>
      <c r="D274" s="47"/>
      <c r="E274" s="84"/>
      <c r="F274" s="84"/>
      <c r="G274" s="47"/>
    </row>
    <row r="275" spans="1:7" outlineLevel="1" x14ac:dyDescent="0.25">
      <c r="A275" s="19" t="s">
        <v>712</v>
      </c>
      <c r="B275" s="91" t="s">
        <v>93</v>
      </c>
      <c r="C275" s="83"/>
      <c r="D275" s="47"/>
      <c r="E275" s="84"/>
      <c r="F275" s="84"/>
      <c r="G275" s="47"/>
    </row>
    <row r="276" spans="1:7" ht="15" customHeight="1" x14ac:dyDescent="0.25">
      <c r="A276" s="75"/>
      <c r="B276" s="95" t="s">
        <v>713</v>
      </c>
      <c r="C276" s="77" t="s">
        <v>434</v>
      </c>
      <c r="D276" s="77"/>
      <c r="E276" s="78"/>
      <c r="F276" s="77"/>
      <c r="G276" s="79"/>
    </row>
    <row r="277" spans="1:7" x14ac:dyDescent="0.25">
      <c r="A277" s="19" t="s">
        <v>7</v>
      </c>
      <c r="B277" s="60" t="s">
        <v>944</v>
      </c>
      <c r="C277" s="83" t="s">
        <v>768</v>
      </c>
      <c r="D277" s="47"/>
      <c r="E277" s="45"/>
      <c r="F277" s="45"/>
      <c r="G277" s="47"/>
    </row>
    <row r="278" spans="1:7" x14ac:dyDescent="0.25">
      <c r="A278" s="19" t="s">
        <v>714</v>
      </c>
      <c r="B278" s="60" t="s">
        <v>715</v>
      </c>
      <c r="C278" s="83">
        <v>0</v>
      </c>
      <c r="D278" s="47"/>
      <c r="E278" s="45"/>
      <c r="F278" s="45"/>
      <c r="G278" s="47"/>
    </row>
    <row r="279" spans="1:7" x14ac:dyDescent="0.25">
      <c r="A279" s="19" t="s">
        <v>716</v>
      </c>
      <c r="B279" s="60" t="s">
        <v>89</v>
      </c>
      <c r="C279" s="83">
        <v>0</v>
      </c>
      <c r="D279" s="47"/>
      <c r="E279" s="45"/>
      <c r="F279" s="45"/>
      <c r="G279" s="47"/>
    </row>
    <row r="280" spans="1:7" outlineLevel="1" x14ac:dyDescent="0.25">
      <c r="A280" s="19" t="s">
        <v>717</v>
      </c>
      <c r="B280" s="47"/>
      <c r="C280" s="83"/>
      <c r="D280" s="47"/>
      <c r="E280" s="45"/>
      <c r="F280" s="45"/>
      <c r="G280" s="47"/>
    </row>
    <row r="281" spans="1:7" outlineLevel="1" x14ac:dyDescent="0.25">
      <c r="A281" s="19" t="s">
        <v>718</v>
      </c>
      <c r="B281" s="47"/>
      <c r="C281" s="83"/>
      <c r="D281" s="47"/>
      <c r="E281" s="45"/>
      <c r="F281" s="45"/>
      <c r="G281" s="47"/>
    </row>
    <row r="282" spans="1:7" outlineLevel="1" x14ac:dyDescent="0.25">
      <c r="A282" s="19" t="s">
        <v>719</v>
      </c>
      <c r="B282" s="47"/>
      <c r="C282" s="83"/>
      <c r="D282" s="47"/>
      <c r="E282" s="45"/>
      <c r="F282" s="45"/>
      <c r="G282" s="47"/>
    </row>
    <row r="283" spans="1:7" outlineLevel="1" x14ac:dyDescent="0.25">
      <c r="A283" s="19" t="s">
        <v>720</v>
      </c>
      <c r="B283" s="47"/>
      <c r="C283" s="83"/>
      <c r="D283" s="47"/>
      <c r="E283" s="45"/>
      <c r="F283" s="45"/>
      <c r="G283" s="47"/>
    </row>
    <row r="284" spans="1:7" outlineLevel="1" x14ac:dyDescent="0.25">
      <c r="A284" s="19" t="s">
        <v>721</v>
      </c>
      <c r="B284" s="47"/>
      <c r="C284" s="83"/>
      <c r="D284" s="47"/>
      <c r="E284" s="45"/>
      <c r="F284" s="45"/>
      <c r="G284" s="47"/>
    </row>
    <row r="285" spans="1:7" outlineLevel="1" x14ac:dyDescent="0.25">
      <c r="A285" s="19" t="s">
        <v>722</v>
      </c>
      <c r="B285" s="47"/>
      <c r="C285" s="83"/>
      <c r="D285" s="47"/>
      <c r="E285" s="45"/>
      <c r="F285" s="45"/>
      <c r="G285" s="47"/>
    </row>
    <row r="286" spans="1:7" x14ac:dyDescent="0.25">
      <c r="A286" s="127"/>
      <c r="B286" s="76" t="s">
        <v>1069</v>
      </c>
      <c r="C286" s="76" t="s">
        <v>58</v>
      </c>
      <c r="D286" s="76" t="s">
        <v>1070</v>
      </c>
      <c r="E286" s="76"/>
      <c r="F286" s="76" t="s">
        <v>434</v>
      </c>
      <c r="G286" s="76" t="s">
        <v>1071</v>
      </c>
    </row>
    <row r="287" spans="1:7" x14ac:dyDescent="0.25">
      <c r="A287" s="19" t="s">
        <v>1072</v>
      </c>
      <c r="B287" s="72" t="s">
        <v>1237</v>
      </c>
      <c r="C287" s="68" t="s">
        <v>29</v>
      </c>
      <c r="D287" s="68" t="s">
        <v>29</v>
      </c>
      <c r="E287" s="57"/>
      <c r="F287" s="86" t="str">
        <f t="shared" ref="F287:F304" si="11">IF($C$305=0,"",IF(C287="[For completion]","",C287/$C$305))</f>
        <v/>
      </c>
      <c r="G287" s="86" t="str">
        <f t="shared" ref="G287:G304" si="12">IF($D$305=0,"",IF(D287="[For completion]","",D287/$D$305))</f>
        <v/>
      </c>
    </row>
    <row r="288" spans="1:7" x14ac:dyDescent="0.25">
      <c r="A288" s="19" t="s">
        <v>1073</v>
      </c>
      <c r="B288" s="72" t="s">
        <v>1238</v>
      </c>
      <c r="C288" s="68" t="s">
        <v>29</v>
      </c>
      <c r="D288" s="68" t="s">
        <v>29</v>
      </c>
      <c r="E288" s="57"/>
      <c r="F288" s="86" t="str">
        <f t="shared" si="11"/>
        <v/>
      </c>
      <c r="G288" s="86" t="str">
        <f t="shared" si="12"/>
        <v/>
      </c>
    </row>
    <row r="289" spans="1:7" x14ac:dyDescent="0.25">
      <c r="A289" s="19" t="s">
        <v>1074</v>
      </c>
      <c r="B289" s="72" t="s">
        <v>1239</v>
      </c>
      <c r="C289" s="68" t="s">
        <v>29</v>
      </c>
      <c r="D289" s="68" t="s">
        <v>29</v>
      </c>
      <c r="E289" s="57"/>
      <c r="F289" s="86" t="str">
        <f t="shared" si="11"/>
        <v/>
      </c>
      <c r="G289" s="86" t="str">
        <f t="shared" si="12"/>
        <v/>
      </c>
    </row>
    <row r="290" spans="1:7" x14ac:dyDescent="0.25">
      <c r="A290" s="19" t="s">
        <v>1075</v>
      </c>
      <c r="B290" s="72" t="s">
        <v>1240</v>
      </c>
      <c r="C290" s="68" t="s">
        <v>29</v>
      </c>
      <c r="D290" s="68" t="s">
        <v>29</v>
      </c>
      <c r="E290" s="57"/>
      <c r="F290" s="86" t="str">
        <f t="shared" si="11"/>
        <v/>
      </c>
      <c r="G290" s="86" t="str">
        <f t="shared" si="12"/>
        <v/>
      </c>
    </row>
    <row r="291" spans="1:7" x14ac:dyDescent="0.25">
      <c r="A291" s="19" t="s">
        <v>1076</v>
      </c>
      <c r="B291" s="72" t="s">
        <v>1241</v>
      </c>
      <c r="C291" s="68" t="s">
        <v>29</v>
      </c>
      <c r="D291" s="68" t="s">
        <v>29</v>
      </c>
      <c r="E291" s="57"/>
      <c r="F291" s="86" t="str">
        <f t="shared" si="11"/>
        <v/>
      </c>
      <c r="G291" s="86" t="str">
        <f t="shared" si="12"/>
        <v/>
      </c>
    </row>
    <row r="292" spans="1:7" x14ac:dyDescent="0.25">
      <c r="A292" s="19" t="s">
        <v>1077</v>
      </c>
      <c r="B292" s="72" t="s">
        <v>1242</v>
      </c>
      <c r="C292" s="68" t="s">
        <v>29</v>
      </c>
      <c r="D292" s="68" t="s">
        <v>29</v>
      </c>
      <c r="E292" s="57"/>
      <c r="F292" s="86" t="str">
        <f t="shared" si="11"/>
        <v/>
      </c>
      <c r="G292" s="86" t="str">
        <f t="shared" si="12"/>
        <v/>
      </c>
    </row>
    <row r="293" spans="1:7" x14ac:dyDescent="0.25">
      <c r="A293" s="19" t="s">
        <v>1078</v>
      </c>
      <c r="B293" s="72" t="s">
        <v>1243</v>
      </c>
      <c r="C293" s="68" t="s">
        <v>29</v>
      </c>
      <c r="D293" s="68" t="s">
        <v>29</v>
      </c>
      <c r="E293" s="57"/>
      <c r="F293" s="86" t="str">
        <f t="shared" si="11"/>
        <v/>
      </c>
      <c r="G293" s="86" t="str">
        <f t="shared" si="12"/>
        <v/>
      </c>
    </row>
    <row r="294" spans="1:7" x14ac:dyDescent="0.25">
      <c r="A294" s="19" t="s">
        <v>1079</v>
      </c>
      <c r="B294" s="72" t="s">
        <v>1244</v>
      </c>
      <c r="C294" s="68" t="s">
        <v>29</v>
      </c>
      <c r="D294" s="68" t="s">
        <v>29</v>
      </c>
      <c r="E294" s="57"/>
      <c r="F294" s="86" t="str">
        <f t="shared" si="11"/>
        <v/>
      </c>
      <c r="G294" s="86" t="str">
        <f t="shared" si="12"/>
        <v/>
      </c>
    </row>
    <row r="295" spans="1:7" x14ac:dyDescent="0.25">
      <c r="A295" s="19" t="s">
        <v>1080</v>
      </c>
      <c r="B295" s="72" t="s">
        <v>1245</v>
      </c>
      <c r="C295" s="68" t="s">
        <v>29</v>
      </c>
      <c r="D295" s="68" t="s">
        <v>29</v>
      </c>
      <c r="E295" s="57"/>
      <c r="F295" s="86" t="str">
        <f t="shared" si="11"/>
        <v/>
      </c>
      <c r="G295" s="86" t="str">
        <f t="shared" si="12"/>
        <v/>
      </c>
    </row>
    <row r="296" spans="1:7" x14ac:dyDescent="0.25">
      <c r="A296" s="19" t="s">
        <v>1081</v>
      </c>
      <c r="B296" s="72" t="s">
        <v>527</v>
      </c>
      <c r="C296" s="68" t="s">
        <v>29</v>
      </c>
      <c r="D296" s="60" t="s">
        <v>29</v>
      </c>
      <c r="E296" s="57"/>
      <c r="F296" s="86" t="str">
        <f t="shared" si="11"/>
        <v/>
      </c>
      <c r="G296" s="86" t="str">
        <f t="shared" si="12"/>
        <v/>
      </c>
    </row>
    <row r="297" spans="1:7" x14ac:dyDescent="0.25">
      <c r="A297" s="19" t="s">
        <v>1082</v>
      </c>
      <c r="B297" s="72" t="s">
        <v>527</v>
      </c>
      <c r="C297" s="68" t="s">
        <v>29</v>
      </c>
      <c r="D297" s="60" t="s">
        <v>29</v>
      </c>
      <c r="E297" s="57"/>
      <c r="F297" s="86" t="str">
        <f t="shared" si="11"/>
        <v/>
      </c>
      <c r="G297" s="86" t="str">
        <f t="shared" si="12"/>
        <v/>
      </c>
    </row>
    <row r="298" spans="1:7" x14ac:dyDescent="0.25">
      <c r="A298" s="19" t="s">
        <v>1083</v>
      </c>
      <c r="B298" s="72" t="s">
        <v>527</v>
      </c>
      <c r="C298" s="68" t="s">
        <v>29</v>
      </c>
      <c r="D298" s="60" t="s">
        <v>29</v>
      </c>
      <c r="E298" s="57"/>
      <c r="F298" s="86" t="str">
        <f t="shared" si="11"/>
        <v/>
      </c>
      <c r="G298" s="86" t="str">
        <f t="shared" si="12"/>
        <v/>
      </c>
    </row>
    <row r="299" spans="1:7" x14ac:dyDescent="0.25">
      <c r="A299" s="19" t="s">
        <v>1084</v>
      </c>
      <c r="B299" s="72" t="s">
        <v>527</v>
      </c>
      <c r="C299" s="68" t="s">
        <v>29</v>
      </c>
      <c r="D299" s="60" t="s">
        <v>29</v>
      </c>
      <c r="E299" s="57"/>
      <c r="F299" s="86" t="str">
        <f t="shared" si="11"/>
        <v/>
      </c>
      <c r="G299" s="86" t="str">
        <f t="shared" si="12"/>
        <v/>
      </c>
    </row>
    <row r="300" spans="1:7" x14ac:dyDescent="0.25">
      <c r="A300" s="19" t="s">
        <v>1085</v>
      </c>
      <c r="B300" s="72" t="s">
        <v>527</v>
      </c>
      <c r="C300" s="68" t="s">
        <v>29</v>
      </c>
      <c r="D300" s="60" t="s">
        <v>29</v>
      </c>
      <c r="E300" s="57"/>
      <c r="F300" s="86" t="str">
        <f t="shared" si="11"/>
        <v/>
      </c>
      <c r="G300" s="86" t="str">
        <f t="shared" si="12"/>
        <v/>
      </c>
    </row>
    <row r="301" spans="1:7" x14ac:dyDescent="0.25">
      <c r="A301" s="19" t="s">
        <v>1086</v>
      </c>
      <c r="B301" s="72" t="s">
        <v>527</v>
      </c>
      <c r="C301" s="68" t="s">
        <v>29</v>
      </c>
      <c r="D301" s="60" t="s">
        <v>29</v>
      </c>
      <c r="E301" s="57"/>
      <c r="F301" s="86" t="str">
        <f t="shared" si="11"/>
        <v/>
      </c>
      <c r="G301" s="86" t="str">
        <f t="shared" si="12"/>
        <v/>
      </c>
    </row>
    <row r="302" spans="1:7" x14ac:dyDescent="0.25">
      <c r="A302" s="19" t="s">
        <v>1087</v>
      </c>
      <c r="B302" s="72" t="s">
        <v>527</v>
      </c>
      <c r="C302" s="68" t="s">
        <v>29</v>
      </c>
      <c r="D302" s="60" t="s">
        <v>29</v>
      </c>
      <c r="E302" s="57"/>
      <c r="F302" s="86" t="str">
        <f t="shared" si="11"/>
        <v/>
      </c>
      <c r="G302" s="86" t="str">
        <f t="shared" si="12"/>
        <v/>
      </c>
    </row>
    <row r="303" spans="1:7" x14ac:dyDescent="0.25">
      <c r="A303" s="19" t="s">
        <v>1088</v>
      </c>
      <c r="B303" s="72" t="s">
        <v>527</v>
      </c>
      <c r="C303" s="68" t="s">
        <v>29</v>
      </c>
      <c r="D303" s="60" t="s">
        <v>29</v>
      </c>
      <c r="E303" s="57"/>
      <c r="F303" s="86" t="str">
        <f t="shared" si="11"/>
        <v/>
      </c>
      <c r="G303" s="86" t="str">
        <f t="shared" si="12"/>
        <v/>
      </c>
    </row>
    <row r="304" spans="1:7" x14ac:dyDescent="0.25">
      <c r="A304" s="19" t="s">
        <v>1089</v>
      </c>
      <c r="B304" s="72" t="s">
        <v>1090</v>
      </c>
      <c r="C304" s="68" t="s">
        <v>29</v>
      </c>
      <c r="D304" s="68" t="s">
        <v>29</v>
      </c>
      <c r="E304" s="57"/>
      <c r="F304" s="86" t="str">
        <f t="shared" si="11"/>
        <v/>
      </c>
      <c r="G304" s="86" t="str">
        <f t="shared" si="12"/>
        <v/>
      </c>
    </row>
    <row r="305" spans="1:7" x14ac:dyDescent="0.25">
      <c r="A305" s="19" t="s">
        <v>1091</v>
      </c>
      <c r="B305" s="72" t="s">
        <v>91</v>
      </c>
      <c r="C305" s="68">
        <f>SUM(C287:C304)</f>
        <v>0</v>
      </c>
      <c r="D305" s="60">
        <f>SUM(D287:D304)</f>
        <v>0</v>
      </c>
      <c r="E305" s="57"/>
      <c r="F305" s="135">
        <f>SUM(F287:F304)</f>
        <v>0</v>
      </c>
      <c r="G305" s="135">
        <f>SUM(G287:G304)</f>
        <v>0</v>
      </c>
    </row>
    <row r="306" spans="1:7" x14ac:dyDescent="0.25">
      <c r="A306" s="19" t="s">
        <v>1092</v>
      </c>
      <c r="B306" s="72"/>
      <c r="C306" s="60"/>
      <c r="D306" s="60"/>
      <c r="E306" s="57"/>
      <c r="F306" s="57"/>
      <c r="G306" s="57"/>
    </row>
    <row r="307" spans="1:7" x14ac:dyDescent="0.25">
      <c r="A307" s="19" t="s">
        <v>1093</v>
      </c>
      <c r="B307" s="72"/>
      <c r="C307" s="60"/>
      <c r="D307" s="60"/>
      <c r="E307" s="57"/>
      <c r="F307" s="57"/>
      <c r="G307" s="57"/>
    </row>
    <row r="308" spans="1:7" x14ac:dyDescent="0.25">
      <c r="A308" s="19" t="s">
        <v>1094</v>
      </c>
      <c r="B308" s="72"/>
      <c r="C308" s="60"/>
      <c r="D308" s="60"/>
      <c r="E308" s="57"/>
      <c r="F308" s="57"/>
      <c r="G308" s="57"/>
    </row>
    <row r="309" spans="1:7" x14ac:dyDescent="0.25">
      <c r="A309" s="127"/>
      <c r="B309" s="76" t="s">
        <v>1246</v>
      </c>
      <c r="C309" s="76" t="s">
        <v>58</v>
      </c>
      <c r="D309" s="76" t="s">
        <v>1070</v>
      </c>
      <c r="E309" s="76"/>
      <c r="F309" s="76" t="s">
        <v>434</v>
      </c>
      <c r="G309" s="76" t="s">
        <v>1071</v>
      </c>
    </row>
    <row r="310" spans="1:7" x14ac:dyDescent="0.25">
      <c r="A310" s="19" t="s">
        <v>1095</v>
      </c>
      <c r="B310" s="72" t="s">
        <v>1247</v>
      </c>
      <c r="C310" s="68" t="s">
        <v>29</v>
      </c>
      <c r="D310" s="68" t="s">
        <v>29</v>
      </c>
      <c r="E310" s="57"/>
      <c r="F310" s="86" t="str">
        <f t="shared" ref="F310:F327" si="13">IF($C$328=0,"",IF(C310="[For completion]","",C310/$C$328))</f>
        <v/>
      </c>
      <c r="G310" s="86" t="str">
        <f t="shared" ref="G310:G327" si="14">IF($D$328=0,"",IF(D310="[For completion]","",D310/$D$328))</f>
        <v/>
      </c>
    </row>
    <row r="311" spans="1:7" x14ac:dyDescent="0.25">
      <c r="A311" s="19" t="s">
        <v>1096</v>
      </c>
      <c r="B311" s="72" t="s">
        <v>1248</v>
      </c>
      <c r="C311" s="68" t="s">
        <v>29</v>
      </c>
      <c r="D311" s="68" t="s">
        <v>29</v>
      </c>
      <c r="E311" s="57"/>
      <c r="F311" s="86" t="str">
        <f t="shared" si="13"/>
        <v/>
      </c>
      <c r="G311" s="86" t="str">
        <f t="shared" si="14"/>
        <v/>
      </c>
    </row>
    <row r="312" spans="1:7" x14ac:dyDescent="0.25">
      <c r="A312" s="19" t="s">
        <v>1097</v>
      </c>
      <c r="B312" s="72" t="s">
        <v>1249</v>
      </c>
      <c r="C312" s="68" t="s">
        <v>29</v>
      </c>
      <c r="D312" s="68" t="s">
        <v>29</v>
      </c>
      <c r="E312" s="57"/>
      <c r="F312" s="86" t="str">
        <f t="shared" si="13"/>
        <v/>
      </c>
      <c r="G312" s="86" t="str">
        <f t="shared" si="14"/>
        <v/>
      </c>
    </row>
    <row r="313" spans="1:7" x14ac:dyDescent="0.25">
      <c r="A313" s="19" t="s">
        <v>1098</v>
      </c>
      <c r="B313" s="72" t="s">
        <v>1250</v>
      </c>
      <c r="C313" s="68" t="s">
        <v>29</v>
      </c>
      <c r="D313" s="68" t="s">
        <v>29</v>
      </c>
      <c r="E313" s="57"/>
      <c r="F313" s="86" t="str">
        <f t="shared" si="13"/>
        <v/>
      </c>
      <c r="G313" s="86" t="str">
        <f t="shared" si="14"/>
        <v/>
      </c>
    </row>
    <row r="314" spans="1:7" x14ac:dyDescent="0.25">
      <c r="A314" s="19" t="s">
        <v>1099</v>
      </c>
      <c r="B314" s="72" t="s">
        <v>1251</v>
      </c>
      <c r="C314" s="68" t="s">
        <v>29</v>
      </c>
      <c r="D314" s="68" t="s">
        <v>29</v>
      </c>
      <c r="E314" s="57"/>
      <c r="F314" s="86" t="str">
        <f t="shared" si="13"/>
        <v/>
      </c>
      <c r="G314" s="86" t="str">
        <f t="shared" si="14"/>
        <v/>
      </c>
    </row>
    <row r="315" spans="1:7" x14ac:dyDescent="0.25">
      <c r="A315" s="19" t="s">
        <v>1100</v>
      </c>
      <c r="B315" s="72" t="s">
        <v>1252</v>
      </c>
      <c r="C315" s="68" t="s">
        <v>29</v>
      </c>
      <c r="D315" s="68" t="s">
        <v>29</v>
      </c>
      <c r="E315" s="57"/>
      <c r="F315" s="86" t="str">
        <f t="shared" si="13"/>
        <v/>
      </c>
      <c r="G315" s="86" t="str">
        <f t="shared" si="14"/>
        <v/>
      </c>
    </row>
    <row r="316" spans="1:7" x14ac:dyDescent="0.25">
      <c r="A316" s="19" t="s">
        <v>1101</v>
      </c>
      <c r="B316" s="72" t="s">
        <v>1253</v>
      </c>
      <c r="C316" s="68" t="s">
        <v>29</v>
      </c>
      <c r="D316" s="68" t="s">
        <v>29</v>
      </c>
      <c r="E316" s="57"/>
      <c r="F316" s="86" t="str">
        <f t="shared" si="13"/>
        <v/>
      </c>
      <c r="G316" s="86" t="str">
        <f t="shared" si="14"/>
        <v/>
      </c>
    </row>
    <row r="317" spans="1:7" x14ac:dyDescent="0.25">
      <c r="A317" s="19" t="s">
        <v>1102</v>
      </c>
      <c r="B317" s="72" t="s">
        <v>1254</v>
      </c>
      <c r="C317" s="68" t="s">
        <v>29</v>
      </c>
      <c r="D317" s="68" t="s">
        <v>29</v>
      </c>
      <c r="E317" s="57"/>
      <c r="F317" s="86" t="str">
        <f t="shared" si="13"/>
        <v/>
      </c>
      <c r="G317" s="86" t="str">
        <f t="shared" si="14"/>
        <v/>
      </c>
    </row>
    <row r="318" spans="1:7" x14ac:dyDescent="0.25">
      <c r="A318" s="19" t="s">
        <v>1103</v>
      </c>
      <c r="B318" s="72" t="s">
        <v>1255</v>
      </c>
      <c r="C318" s="68" t="s">
        <v>29</v>
      </c>
      <c r="D318" s="68" t="s">
        <v>29</v>
      </c>
      <c r="E318" s="57"/>
      <c r="F318" s="86" t="str">
        <f t="shared" si="13"/>
        <v/>
      </c>
      <c r="G318" s="86" t="str">
        <f t="shared" si="14"/>
        <v/>
      </c>
    </row>
    <row r="319" spans="1:7" x14ac:dyDescent="0.25">
      <c r="A319" s="19" t="s">
        <v>1104</v>
      </c>
      <c r="B319" s="72" t="s">
        <v>527</v>
      </c>
      <c r="C319" s="68" t="s">
        <v>29</v>
      </c>
      <c r="D319" s="68" t="s">
        <v>29</v>
      </c>
      <c r="E319" s="57"/>
      <c r="F319" s="86" t="str">
        <f t="shared" si="13"/>
        <v/>
      </c>
      <c r="G319" s="86" t="str">
        <f t="shared" si="14"/>
        <v/>
      </c>
    </row>
    <row r="320" spans="1:7" x14ac:dyDescent="0.25">
      <c r="A320" s="19" t="s">
        <v>1105</v>
      </c>
      <c r="B320" s="72" t="s">
        <v>527</v>
      </c>
      <c r="C320" s="68" t="s">
        <v>29</v>
      </c>
      <c r="D320" s="68" t="s">
        <v>29</v>
      </c>
      <c r="E320" s="57"/>
      <c r="F320" s="86" t="str">
        <f t="shared" si="13"/>
        <v/>
      </c>
      <c r="G320" s="86" t="str">
        <f t="shared" si="14"/>
        <v/>
      </c>
    </row>
    <row r="321" spans="1:7" x14ac:dyDescent="0.25">
      <c r="A321" s="19" t="s">
        <v>1106</v>
      </c>
      <c r="B321" s="72" t="s">
        <v>527</v>
      </c>
      <c r="C321" s="68" t="s">
        <v>29</v>
      </c>
      <c r="D321" s="68" t="s">
        <v>29</v>
      </c>
      <c r="E321" s="57"/>
      <c r="F321" s="86" t="str">
        <f t="shared" si="13"/>
        <v/>
      </c>
      <c r="G321" s="86" t="str">
        <f t="shared" si="14"/>
        <v/>
      </c>
    </row>
    <row r="322" spans="1:7" x14ac:dyDescent="0.25">
      <c r="A322" s="19" t="s">
        <v>1107</v>
      </c>
      <c r="B322" s="72" t="s">
        <v>527</v>
      </c>
      <c r="C322" s="68" t="s">
        <v>29</v>
      </c>
      <c r="D322" s="68" t="s">
        <v>29</v>
      </c>
      <c r="E322" s="57"/>
      <c r="F322" s="86" t="str">
        <f t="shared" si="13"/>
        <v/>
      </c>
      <c r="G322" s="86" t="str">
        <f t="shared" si="14"/>
        <v/>
      </c>
    </row>
    <row r="323" spans="1:7" x14ac:dyDescent="0.25">
      <c r="A323" s="19" t="s">
        <v>1108</v>
      </c>
      <c r="B323" s="72" t="s">
        <v>527</v>
      </c>
      <c r="C323" s="68" t="s">
        <v>29</v>
      </c>
      <c r="D323" s="68" t="s">
        <v>29</v>
      </c>
      <c r="E323" s="57"/>
      <c r="F323" s="86" t="str">
        <f t="shared" si="13"/>
        <v/>
      </c>
      <c r="G323" s="86" t="str">
        <f t="shared" si="14"/>
        <v/>
      </c>
    </row>
    <row r="324" spans="1:7" x14ac:dyDescent="0.25">
      <c r="A324" s="19" t="s">
        <v>1109</v>
      </c>
      <c r="B324" s="72" t="s">
        <v>527</v>
      </c>
      <c r="C324" s="68" t="s">
        <v>29</v>
      </c>
      <c r="D324" s="68" t="s">
        <v>29</v>
      </c>
      <c r="E324" s="57"/>
      <c r="F324" s="86" t="str">
        <f t="shared" si="13"/>
        <v/>
      </c>
      <c r="G324" s="86" t="str">
        <f t="shared" si="14"/>
        <v/>
      </c>
    </row>
    <row r="325" spans="1:7" x14ac:dyDescent="0.25">
      <c r="A325" s="19" t="s">
        <v>1110</v>
      </c>
      <c r="B325" s="72" t="s">
        <v>527</v>
      </c>
      <c r="C325" s="68" t="s">
        <v>29</v>
      </c>
      <c r="D325" s="68" t="s">
        <v>29</v>
      </c>
      <c r="E325" s="57"/>
      <c r="F325" s="86" t="str">
        <f t="shared" si="13"/>
        <v/>
      </c>
      <c r="G325" s="86" t="str">
        <f t="shared" si="14"/>
        <v/>
      </c>
    </row>
    <row r="326" spans="1:7" x14ac:dyDescent="0.25">
      <c r="A326" s="19" t="s">
        <v>1111</v>
      </c>
      <c r="B326" s="72" t="s">
        <v>527</v>
      </c>
      <c r="C326" s="68" t="s">
        <v>29</v>
      </c>
      <c r="D326" s="68" t="s">
        <v>29</v>
      </c>
      <c r="E326" s="57"/>
      <c r="F326" s="86" t="str">
        <f t="shared" si="13"/>
        <v/>
      </c>
      <c r="G326" s="86" t="str">
        <f t="shared" si="14"/>
        <v/>
      </c>
    </row>
    <row r="327" spans="1:7" x14ac:dyDescent="0.25">
      <c r="A327" s="19" t="s">
        <v>1112</v>
      </c>
      <c r="B327" s="72" t="s">
        <v>1090</v>
      </c>
      <c r="C327" s="68" t="s">
        <v>29</v>
      </c>
      <c r="D327" s="68" t="s">
        <v>29</v>
      </c>
      <c r="E327" s="57"/>
      <c r="F327" s="86" t="str">
        <f t="shared" si="13"/>
        <v/>
      </c>
      <c r="G327" s="86" t="str">
        <f t="shared" si="14"/>
        <v/>
      </c>
    </row>
    <row r="328" spans="1:7" x14ac:dyDescent="0.25">
      <c r="A328" s="19" t="s">
        <v>1113</v>
      </c>
      <c r="B328" s="72" t="s">
        <v>91</v>
      </c>
      <c r="C328" s="68">
        <f>SUM(C310:C327)</f>
        <v>0</v>
      </c>
      <c r="D328" s="60">
        <f>SUM(D310:D327)</f>
        <v>0</v>
      </c>
      <c r="E328" s="57"/>
      <c r="F328" s="135">
        <f>SUM(F310:F327)</f>
        <v>0</v>
      </c>
      <c r="G328" s="135">
        <f>SUM(G310:G327)</f>
        <v>0</v>
      </c>
    </row>
    <row r="329" spans="1:7" x14ac:dyDescent="0.25">
      <c r="A329" s="19" t="s">
        <v>1114</v>
      </c>
      <c r="B329" s="72"/>
      <c r="C329" s="60"/>
      <c r="D329" s="60"/>
      <c r="E329" s="57"/>
      <c r="F329" s="57"/>
      <c r="G329" s="57"/>
    </row>
    <row r="330" spans="1:7" x14ac:dyDescent="0.25">
      <c r="A330" s="19" t="s">
        <v>1115</v>
      </c>
      <c r="B330" s="72"/>
      <c r="C330" s="60"/>
      <c r="D330" s="60"/>
      <c r="E330" s="57"/>
      <c r="F330" s="57"/>
      <c r="G330" s="57"/>
    </row>
    <row r="331" spans="1:7" x14ac:dyDescent="0.25">
      <c r="A331" s="19" t="s">
        <v>1116</v>
      </c>
      <c r="B331" s="72"/>
      <c r="C331" s="60"/>
      <c r="D331" s="60"/>
      <c r="E331" s="57"/>
      <c r="F331" s="57"/>
      <c r="G331" s="57"/>
    </row>
    <row r="332" spans="1:7" x14ac:dyDescent="0.25">
      <c r="A332" s="127"/>
      <c r="B332" s="76" t="s">
        <v>1117</v>
      </c>
      <c r="C332" s="76" t="s">
        <v>58</v>
      </c>
      <c r="D332" s="76" t="s">
        <v>1070</v>
      </c>
      <c r="E332" s="76"/>
      <c r="F332" s="76" t="s">
        <v>434</v>
      </c>
      <c r="G332" s="76" t="s">
        <v>1071</v>
      </c>
    </row>
    <row r="333" spans="1:7" x14ac:dyDescent="0.25">
      <c r="A333" s="19" t="s">
        <v>1118</v>
      </c>
      <c r="B333" s="72" t="s">
        <v>1119</v>
      </c>
      <c r="C333" s="68" t="s">
        <v>29</v>
      </c>
      <c r="D333" s="68" t="s">
        <v>29</v>
      </c>
      <c r="E333" s="57"/>
      <c r="F333" s="86" t="str">
        <f t="shared" ref="F333:F345" si="15">IF($C$346=0,"",IF(C333="[For completion]","",C333/$C$346))</f>
        <v/>
      </c>
      <c r="G333" s="86" t="str">
        <f t="shared" ref="G333:G345" si="16">IF($D$346=0,"",IF(D333="[For completion]","",D333/$D$346))</f>
        <v/>
      </c>
    </row>
    <row r="334" spans="1:7" x14ac:dyDescent="0.25">
      <c r="A334" s="19" t="s">
        <v>1120</v>
      </c>
      <c r="B334" s="72" t="s">
        <v>1121</v>
      </c>
      <c r="C334" s="68" t="s">
        <v>29</v>
      </c>
      <c r="D334" s="68" t="s">
        <v>29</v>
      </c>
      <c r="E334" s="57"/>
      <c r="F334" s="86" t="str">
        <f t="shared" si="15"/>
        <v/>
      </c>
      <c r="G334" s="86" t="str">
        <f t="shared" si="16"/>
        <v/>
      </c>
    </row>
    <row r="335" spans="1:7" x14ac:dyDescent="0.25">
      <c r="A335" s="19" t="s">
        <v>1122</v>
      </c>
      <c r="B335" s="72" t="s">
        <v>1256</v>
      </c>
      <c r="C335" s="68" t="s">
        <v>29</v>
      </c>
      <c r="D335" s="68" t="s">
        <v>29</v>
      </c>
      <c r="E335" s="57"/>
      <c r="F335" s="86" t="str">
        <f t="shared" si="15"/>
        <v/>
      </c>
      <c r="G335" s="86" t="str">
        <f t="shared" si="16"/>
        <v/>
      </c>
    </row>
    <row r="336" spans="1:7" x14ac:dyDescent="0.25">
      <c r="A336" s="19" t="s">
        <v>1123</v>
      </c>
      <c r="B336" s="72" t="s">
        <v>1124</v>
      </c>
      <c r="C336" s="68" t="s">
        <v>29</v>
      </c>
      <c r="D336" s="68" t="s">
        <v>29</v>
      </c>
      <c r="E336" s="57"/>
      <c r="F336" s="86" t="str">
        <f t="shared" si="15"/>
        <v/>
      </c>
      <c r="G336" s="86" t="str">
        <f t="shared" si="16"/>
        <v/>
      </c>
    </row>
    <row r="337" spans="1:7" x14ac:dyDescent="0.25">
      <c r="A337" s="19" t="s">
        <v>1125</v>
      </c>
      <c r="B337" s="72" t="s">
        <v>1126</v>
      </c>
      <c r="C337" s="68" t="s">
        <v>29</v>
      </c>
      <c r="D337" s="68" t="s">
        <v>29</v>
      </c>
      <c r="E337" s="57"/>
      <c r="F337" s="86" t="str">
        <f t="shared" si="15"/>
        <v/>
      </c>
      <c r="G337" s="86" t="str">
        <f t="shared" si="16"/>
        <v/>
      </c>
    </row>
    <row r="338" spans="1:7" x14ac:dyDescent="0.25">
      <c r="A338" s="19" t="s">
        <v>1127</v>
      </c>
      <c r="B338" s="72" t="s">
        <v>1128</v>
      </c>
      <c r="C338" s="68" t="s">
        <v>29</v>
      </c>
      <c r="D338" s="68" t="s">
        <v>29</v>
      </c>
      <c r="E338" s="57"/>
      <c r="F338" s="86" t="str">
        <f t="shared" si="15"/>
        <v/>
      </c>
      <c r="G338" s="86" t="str">
        <f t="shared" si="16"/>
        <v/>
      </c>
    </row>
    <row r="339" spans="1:7" x14ac:dyDescent="0.25">
      <c r="A339" s="19" t="s">
        <v>1129</v>
      </c>
      <c r="B339" s="72" t="s">
        <v>1130</v>
      </c>
      <c r="C339" s="68" t="s">
        <v>29</v>
      </c>
      <c r="D339" s="68" t="s">
        <v>29</v>
      </c>
      <c r="E339" s="57"/>
      <c r="F339" s="86" t="str">
        <f t="shared" si="15"/>
        <v/>
      </c>
      <c r="G339" s="86" t="str">
        <f t="shared" si="16"/>
        <v/>
      </c>
    </row>
    <row r="340" spans="1:7" x14ac:dyDescent="0.25">
      <c r="A340" s="19" t="s">
        <v>1131</v>
      </c>
      <c r="B340" s="72" t="s">
        <v>1132</v>
      </c>
      <c r="C340" s="68" t="s">
        <v>29</v>
      </c>
      <c r="D340" s="68" t="s">
        <v>29</v>
      </c>
      <c r="E340" s="57"/>
      <c r="F340" s="86" t="str">
        <f t="shared" si="15"/>
        <v/>
      </c>
      <c r="G340" s="86" t="str">
        <f t="shared" si="16"/>
        <v/>
      </c>
    </row>
    <row r="341" spans="1:7" x14ac:dyDescent="0.25">
      <c r="A341" s="19" t="s">
        <v>1133</v>
      </c>
      <c r="B341" s="72" t="s">
        <v>1527</v>
      </c>
      <c r="C341" s="68" t="s">
        <v>29</v>
      </c>
      <c r="D341" s="68" t="s">
        <v>29</v>
      </c>
      <c r="E341" s="57"/>
      <c r="F341" s="86" t="str">
        <f t="shared" si="15"/>
        <v/>
      </c>
      <c r="G341" s="86" t="str">
        <f t="shared" si="16"/>
        <v/>
      </c>
    </row>
    <row r="342" spans="1:7" x14ac:dyDescent="0.25">
      <c r="A342" s="19" t="s">
        <v>1134</v>
      </c>
      <c r="B342" s="60" t="s">
        <v>1528</v>
      </c>
      <c r="C342" s="68" t="s">
        <v>29</v>
      </c>
      <c r="D342" s="68" t="s">
        <v>29</v>
      </c>
      <c r="E342" s="47"/>
      <c r="F342" s="86" t="str">
        <f t="shared" si="15"/>
        <v/>
      </c>
      <c r="G342" s="86" t="str">
        <f t="shared" si="16"/>
        <v/>
      </c>
    </row>
    <row r="343" spans="1:7" x14ac:dyDescent="0.25">
      <c r="A343" s="19" t="s">
        <v>1135</v>
      </c>
      <c r="B343" s="60" t="s">
        <v>1529</v>
      </c>
      <c r="C343" s="68" t="s">
        <v>29</v>
      </c>
      <c r="D343" s="68" t="s">
        <v>29</v>
      </c>
      <c r="E343" s="47"/>
      <c r="F343" s="86" t="str">
        <f t="shared" si="15"/>
        <v/>
      </c>
      <c r="G343" s="86" t="str">
        <f t="shared" si="16"/>
        <v/>
      </c>
    </row>
    <row r="344" spans="1:7" x14ac:dyDescent="0.25">
      <c r="A344" s="19" t="s">
        <v>1530</v>
      </c>
      <c r="B344" s="72" t="s">
        <v>1531</v>
      </c>
      <c r="C344" s="68" t="s">
        <v>29</v>
      </c>
      <c r="D344" s="68" t="s">
        <v>29</v>
      </c>
      <c r="E344" s="57"/>
      <c r="F344" s="86" t="str">
        <f t="shared" si="15"/>
        <v/>
      </c>
      <c r="G344" s="86" t="str">
        <f t="shared" si="16"/>
        <v/>
      </c>
    </row>
    <row r="345" spans="1:7" x14ac:dyDescent="0.25">
      <c r="A345" s="19" t="s">
        <v>1532</v>
      </c>
      <c r="B345" s="60" t="s">
        <v>1090</v>
      </c>
      <c r="C345" s="68" t="s">
        <v>29</v>
      </c>
      <c r="D345" s="68" t="s">
        <v>29</v>
      </c>
      <c r="E345" s="47"/>
      <c r="F345" s="86" t="str">
        <f t="shared" si="15"/>
        <v/>
      </c>
      <c r="G345" s="86" t="str">
        <f t="shared" si="16"/>
        <v/>
      </c>
    </row>
    <row r="346" spans="1:7" x14ac:dyDescent="0.25">
      <c r="A346" s="19" t="s">
        <v>1533</v>
      </c>
      <c r="B346" s="72" t="s">
        <v>91</v>
      </c>
      <c r="C346" s="68">
        <f>SUM(C333:C345)</f>
        <v>0</v>
      </c>
      <c r="D346" s="60">
        <f>SUM(D333:D345)</f>
        <v>0</v>
      </c>
      <c r="E346" s="57"/>
      <c r="F346" s="135">
        <f>SUM(F333:F345)</f>
        <v>0</v>
      </c>
      <c r="G346" s="135">
        <f>SUM(G333:G345)</f>
        <v>0</v>
      </c>
    </row>
    <row r="347" spans="1:7" x14ac:dyDescent="0.25">
      <c r="A347" s="19" t="s">
        <v>1136</v>
      </c>
      <c r="B347" s="72"/>
      <c r="C347" s="68"/>
      <c r="D347" s="60"/>
      <c r="E347" s="57"/>
      <c r="F347" s="135"/>
      <c r="G347" s="135"/>
    </row>
    <row r="348" spans="1:7" x14ac:dyDescent="0.25">
      <c r="A348" s="19" t="s">
        <v>1534</v>
      </c>
      <c r="B348" s="72"/>
      <c r="C348" s="68"/>
      <c r="D348" s="60"/>
      <c r="E348" s="57"/>
      <c r="F348" s="135"/>
      <c r="G348" s="135"/>
    </row>
    <row r="349" spans="1:7" x14ac:dyDescent="0.25">
      <c r="A349" s="19" t="s">
        <v>1535</v>
      </c>
      <c r="B349" s="47"/>
      <c r="C349" s="47"/>
      <c r="D349" s="47"/>
      <c r="E349" s="47"/>
      <c r="F349" s="47"/>
      <c r="G349" s="47"/>
    </row>
    <row r="350" spans="1:7" x14ac:dyDescent="0.25">
      <c r="A350" s="19" t="s">
        <v>1536</v>
      </c>
      <c r="B350" s="47"/>
      <c r="C350" s="47"/>
      <c r="D350" s="47"/>
      <c r="E350" s="47"/>
      <c r="F350" s="47"/>
      <c r="G350" s="47"/>
    </row>
    <row r="351" spans="1:7" x14ac:dyDescent="0.25">
      <c r="A351" s="19" t="s">
        <v>1537</v>
      </c>
      <c r="B351" s="72"/>
      <c r="C351" s="68"/>
      <c r="D351" s="60"/>
      <c r="E351" s="57"/>
      <c r="F351" s="135"/>
      <c r="G351" s="135"/>
    </row>
    <row r="352" spans="1:7" x14ac:dyDescent="0.25">
      <c r="A352" s="19" t="s">
        <v>1538</v>
      </c>
      <c r="B352" s="72"/>
      <c r="C352" s="68"/>
      <c r="D352" s="60"/>
      <c r="E352" s="57"/>
      <c r="F352" s="135"/>
      <c r="G352" s="135"/>
    </row>
    <row r="353" spans="1:7" x14ac:dyDescent="0.25">
      <c r="A353" s="19" t="s">
        <v>1539</v>
      </c>
      <c r="B353" s="72"/>
      <c r="C353" s="68"/>
      <c r="D353" s="60"/>
      <c r="E353" s="57"/>
      <c r="F353" s="135"/>
      <c r="G353" s="135"/>
    </row>
    <row r="354" spans="1:7" x14ac:dyDescent="0.25">
      <c r="A354" s="19" t="s">
        <v>1540</v>
      </c>
      <c r="B354" s="72"/>
      <c r="C354" s="68"/>
      <c r="D354" s="60"/>
      <c r="E354" s="57"/>
      <c r="F354" s="135"/>
      <c r="G354" s="135"/>
    </row>
    <row r="355" spans="1:7" x14ac:dyDescent="0.25">
      <c r="A355" s="19" t="s">
        <v>1541</v>
      </c>
      <c r="B355" s="72"/>
      <c r="C355" s="60"/>
      <c r="D355" s="60"/>
      <c r="E355" s="57"/>
      <c r="F355" s="57"/>
      <c r="G355" s="57"/>
    </row>
    <row r="356" spans="1:7" x14ac:dyDescent="0.25">
      <c r="A356" s="19" t="s">
        <v>1542</v>
      </c>
      <c r="B356" s="72"/>
      <c r="C356" s="60"/>
      <c r="D356" s="60"/>
      <c r="E356" s="57"/>
      <c r="F356" s="57"/>
      <c r="G356" s="57"/>
    </row>
    <row r="357" spans="1:7" x14ac:dyDescent="0.25">
      <c r="A357" s="127"/>
      <c r="B357" s="76" t="s">
        <v>1137</v>
      </c>
      <c r="C357" s="76" t="s">
        <v>58</v>
      </c>
      <c r="D357" s="76" t="s">
        <v>1070</v>
      </c>
      <c r="E357" s="76"/>
      <c r="F357" s="76" t="s">
        <v>434</v>
      </c>
      <c r="G357" s="76" t="s">
        <v>1071</v>
      </c>
    </row>
    <row r="358" spans="1:7" x14ac:dyDescent="0.25">
      <c r="A358" s="19" t="s">
        <v>1257</v>
      </c>
      <c r="B358" s="72" t="s">
        <v>1138</v>
      </c>
      <c r="C358" s="68" t="s">
        <v>29</v>
      </c>
      <c r="D358" s="68" t="s">
        <v>29</v>
      </c>
      <c r="E358" s="57"/>
      <c r="F358" s="86" t="str">
        <f t="shared" ref="F358:F364" si="17">IF($C$365=0,"",IF(C358="[For completion]","",C358/$C$365))</f>
        <v/>
      </c>
      <c r="G358" s="86" t="str">
        <f t="shared" ref="G358:G364" si="18">IF($D$365=0,"",IF(D358="[For completion]","",D358/$D$365))</f>
        <v/>
      </c>
    </row>
    <row r="359" spans="1:7" x14ac:dyDescent="0.25">
      <c r="A359" s="19" t="s">
        <v>1258</v>
      </c>
      <c r="B359" s="150" t="s">
        <v>1139</v>
      </c>
      <c r="C359" s="68" t="s">
        <v>29</v>
      </c>
      <c r="D359" s="68" t="s">
        <v>29</v>
      </c>
      <c r="E359" s="57"/>
      <c r="F359" s="86" t="str">
        <f t="shared" si="17"/>
        <v/>
      </c>
      <c r="G359" s="86" t="str">
        <f t="shared" si="18"/>
        <v/>
      </c>
    </row>
    <row r="360" spans="1:7" x14ac:dyDescent="0.25">
      <c r="A360" s="19" t="s">
        <v>1259</v>
      </c>
      <c r="B360" s="72" t="s">
        <v>1140</v>
      </c>
      <c r="C360" s="68" t="s">
        <v>29</v>
      </c>
      <c r="D360" s="68" t="s">
        <v>29</v>
      </c>
      <c r="E360" s="57"/>
      <c r="F360" s="86" t="str">
        <f t="shared" si="17"/>
        <v/>
      </c>
      <c r="G360" s="86" t="str">
        <f t="shared" si="18"/>
        <v/>
      </c>
    </row>
    <row r="361" spans="1:7" x14ac:dyDescent="0.25">
      <c r="A361" s="19" t="s">
        <v>1260</v>
      </c>
      <c r="B361" s="72" t="s">
        <v>1141</v>
      </c>
      <c r="C361" s="68" t="s">
        <v>29</v>
      </c>
      <c r="D361" s="68" t="s">
        <v>29</v>
      </c>
      <c r="E361" s="57"/>
      <c r="F361" s="86" t="str">
        <f t="shared" si="17"/>
        <v/>
      </c>
      <c r="G361" s="86" t="str">
        <f t="shared" si="18"/>
        <v/>
      </c>
    </row>
    <row r="362" spans="1:7" x14ac:dyDescent="0.25">
      <c r="A362" s="19" t="s">
        <v>1261</v>
      </c>
      <c r="B362" s="72" t="s">
        <v>1142</v>
      </c>
      <c r="C362" s="68" t="s">
        <v>29</v>
      </c>
      <c r="D362" s="68" t="s">
        <v>29</v>
      </c>
      <c r="E362" s="57"/>
      <c r="F362" s="86" t="str">
        <f t="shared" si="17"/>
        <v/>
      </c>
      <c r="G362" s="86" t="str">
        <f t="shared" si="18"/>
        <v/>
      </c>
    </row>
    <row r="363" spans="1:7" x14ac:dyDescent="0.25">
      <c r="A363" s="19" t="s">
        <v>1262</v>
      </c>
      <c r="B363" s="72" t="s">
        <v>1143</v>
      </c>
      <c r="C363" s="68" t="s">
        <v>29</v>
      </c>
      <c r="D363" s="68" t="s">
        <v>29</v>
      </c>
      <c r="E363" s="57"/>
      <c r="F363" s="86" t="str">
        <f t="shared" si="17"/>
        <v/>
      </c>
      <c r="G363" s="86" t="str">
        <f t="shared" si="18"/>
        <v/>
      </c>
    </row>
    <row r="364" spans="1:7" x14ac:dyDescent="0.25">
      <c r="A364" s="19" t="s">
        <v>1263</v>
      </c>
      <c r="B364" s="72" t="s">
        <v>1144</v>
      </c>
      <c r="C364" s="68" t="s">
        <v>29</v>
      </c>
      <c r="D364" s="68" t="s">
        <v>29</v>
      </c>
      <c r="E364" s="57"/>
      <c r="F364" s="86" t="str">
        <f t="shared" si="17"/>
        <v/>
      </c>
      <c r="G364" s="86" t="str">
        <f t="shared" si="18"/>
        <v/>
      </c>
    </row>
    <row r="365" spans="1:7" x14ac:dyDescent="0.25">
      <c r="A365" s="19" t="s">
        <v>1264</v>
      </c>
      <c r="B365" s="72" t="s">
        <v>91</v>
      </c>
      <c r="C365" s="68">
        <f>SUM(C358:C364)</f>
        <v>0</v>
      </c>
      <c r="D365" s="60">
        <f>SUM(D358:D364)</f>
        <v>0</v>
      </c>
      <c r="E365" s="57"/>
      <c r="F365" s="135">
        <f>SUM(F358:F364)</f>
        <v>0</v>
      </c>
      <c r="G365" s="135">
        <f>SUM(G358:G364)</f>
        <v>0</v>
      </c>
    </row>
    <row r="366" spans="1:7" x14ac:dyDescent="0.25">
      <c r="A366" s="19" t="s">
        <v>1145</v>
      </c>
      <c r="B366" s="72"/>
      <c r="C366" s="60"/>
      <c r="D366" s="60"/>
      <c r="E366" s="57"/>
      <c r="F366" s="57"/>
      <c r="G366" s="57"/>
    </row>
    <row r="367" spans="1:7" x14ac:dyDescent="0.25">
      <c r="A367" s="127"/>
      <c r="B367" s="76" t="s">
        <v>1146</v>
      </c>
      <c r="C367" s="76" t="s">
        <v>58</v>
      </c>
      <c r="D367" s="76" t="s">
        <v>1070</v>
      </c>
      <c r="E367" s="76"/>
      <c r="F367" s="76" t="s">
        <v>434</v>
      </c>
      <c r="G367" s="76" t="s">
        <v>1071</v>
      </c>
    </row>
    <row r="368" spans="1:7" x14ac:dyDescent="0.25">
      <c r="A368" s="19" t="s">
        <v>1265</v>
      </c>
      <c r="B368" s="72" t="s">
        <v>1147</v>
      </c>
      <c r="C368" s="68" t="s">
        <v>29</v>
      </c>
      <c r="D368" s="68" t="s">
        <v>29</v>
      </c>
      <c r="E368" s="57"/>
      <c r="F368" s="86" t="str">
        <f>IF($C$372=0,"",IF(C368="[For completion]","",C368/$C$372))</f>
        <v/>
      </c>
      <c r="G368" s="86" t="str">
        <f>IF($D$372=0,"",IF(D368="[For completion]","",D368/$D$372))</f>
        <v/>
      </c>
    </row>
    <row r="369" spans="1:7" x14ac:dyDescent="0.25">
      <c r="A369" s="19" t="s">
        <v>1266</v>
      </c>
      <c r="B369" s="150" t="s">
        <v>1148</v>
      </c>
      <c r="C369" s="68" t="s">
        <v>29</v>
      </c>
      <c r="D369" s="68" t="s">
        <v>29</v>
      </c>
      <c r="E369" s="57"/>
      <c r="F369" s="86" t="str">
        <f>IF($C$372=0,"",IF(C369="[For completion]","",C369/$C$372))</f>
        <v/>
      </c>
      <c r="G369" s="86" t="str">
        <f>IF($D$372=0,"",IF(D369="[For completion]","",D369/$D$372))</f>
        <v/>
      </c>
    </row>
    <row r="370" spans="1:7" x14ac:dyDescent="0.25">
      <c r="A370" s="19" t="s">
        <v>1267</v>
      </c>
      <c r="B370" s="72" t="s">
        <v>1144</v>
      </c>
      <c r="C370" s="68" t="s">
        <v>29</v>
      </c>
      <c r="D370" s="68" t="s">
        <v>29</v>
      </c>
      <c r="E370" s="57"/>
      <c r="F370" s="86" t="str">
        <f>IF($C$372=0,"",IF(C370="[For completion]","",C370/$C$372))</f>
        <v/>
      </c>
      <c r="G370" s="86" t="str">
        <f>IF($D$372=0,"",IF(D370="[For completion]","",D370/$D$372))</f>
        <v/>
      </c>
    </row>
    <row r="371" spans="1:7" x14ac:dyDescent="0.25">
      <c r="A371" s="19" t="s">
        <v>1268</v>
      </c>
      <c r="B371" s="60" t="s">
        <v>1090</v>
      </c>
      <c r="C371" s="68" t="s">
        <v>29</v>
      </c>
      <c r="D371" s="68" t="s">
        <v>29</v>
      </c>
      <c r="E371" s="57"/>
      <c r="F371" s="86" t="str">
        <f>IF($C$372=0,"",IF(C371="[For completion]","",C371/$C$372))</f>
        <v/>
      </c>
      <c r="G371" s="86" t="str">
        <f>IF($D$372=0,"",IF(D371="[For completion]","",D371/$D$372))</f>
        <v/>
      </c>
    </row>
    <row r="372" spans="1:7" x14ac:dyDescent="0.25">
      <c r="A372" s="19" t="s">
        <v>1269</v>
      </c>
      <c r="B372" s="72" t="s">
        <v>91</v>
      </c>
      <c r="C372" s="68">
        <f>SUM(C368:C371)</f>
        <v>0</v>
      </c>
      <c r="D372" s="60">
        <f>SUM(D368:D371)</f>
        <v>0</v>
      </c>
      <c r="E372" s="57"/>
      <c r="F372" s="135">
        <f>SUM(F368:F371)</f>
        <v>0</v>
      </c>
      <c r="G372" s="135">
        <f>SUM(G368:G371)</f>
        <v>0</v>
      </c>
    </row>
    <row r="373" spans="1:7" x14ac:dyDescent="0.25">
      <c r="A373" s="19" t="s">
        <v>1270</v>
      </c>
      <c r="B373" s="72"/>
      <c r="C373" s="60"/>
      <c r="D373" s="60"/>
      <c r="E373" s="57"/>
      <c r="F373" s="57"/>
      <c r="G373" s="57"/>
    </row>
    <row r="374" spans="1:7" x14ac:dyDescent="0.25">
      <c r="A374" s="127"/>
      <c r="B374" s="76" t="s">
        <v>1543</v>
      </c>
      <c r="C374" s="76" t="s">
        <v>1544</v>
      </c>
      <c r="D374" s="76" t="s">
        <v>1545</v>
      </c>
      <c r="E374" s="76"/>
      <c r="F374" s="76" t="s">
        <v>1546</v>
      </c>
      <c r="G374" s="76"/>
    </row>
    <row r="375" spans="1:7" x14ac:dyDescent="0.25">
      <c r="A375" s="19" t="s">
        <v>1271</v>
      </c>
      <c r="B375" s="72" t="s">
        <v>1138</v>
      </c>
      <c r="C375" s="68" t="s">
        <v>29</v>
      </c>
      <c r="D375" s="68" t="s">
        <v>29</v>
      </c>
      <c r="E375" s="45"/>
      <c r="F375" s="68" t="s">
        <v>29</v>
      </c>
      <c r="G375" s="86" t="str">
        <f t="shared" ref="G375:G393" si="19">IF($D$393=0,"",IF(D375="[For completion]","",D375/$D$393))</f>
        <v/>
      </c>
    </row>
    <row r="376" spans="1:7" x14ac:dyDescent="0.25">
      <c r="A376" s="19" t="s">
        <v>1272</v>
      </c>
      <c r="B376" s="72" t="s">
        <v>1139</v>
      </c>
      <c r="C376" s="68" t="s">
        <v>29</v>
      </c>
      <c r="D376" s="68" t="s">
        <v>29</v>
      </c>
      <c r="E376" s="45"/>
      <c r="F376" s="68" t="s">
        <v>29</v>
      </c>
      <c r="G376" s="86" t="str">
        <f t="shared" si="19"/>
        <v/>
      </c>
    </row>
    <row r="377" spans="1:7" x14ac:dyDescent="0.25">
      <c r="A377" s="19" t="s">
        <v>1273</v>
      </c>
      <c r="B377" s="72" t="s">
        <v>1140</v>
      </c>
      <c r="C377" s="68" t="s">
        <v>29</v>
      </c>
      <c r="D377" s="68" t="s">
        <v>29</v>
      </c>
      <c r="E377" s="45"/>
      <c r="F377" s="68" t="s">
        <v>29</v>
      </c>
      <c r="G377" s="86" t="str">
        <f t="shared" si="19"/>
        <v/>
      </c>
    </row>
    <row r="378" spans="1:7" x14ac:dyDescent="0.25">
      <c r="A378" s="19" t="s">
        <v>1274</v>
      </c>
      <c r="B378" s="72" t="s">
        <v>1141</v>
      </c>
      <c r="C378" s="68" t="s">
        <v>29</v>
      </c>
      <c r="D378" s="68" t="s">
        <v>29</v>
      </c>
      <c r="E378" s="45"/>
      <c r="F378" s="68" t="s">
        <v>29</v>
      </c>
      <c r="G378" s="86" t="str">
        <f t="shared" si="19"/>
        <v/>
      </c>
    </row>
    <row r="379" spans="1:7" x14ac:dyDescent="0.25">
      <c r="A379" s="19" t="s">
        <v>1275</v>
      </c>
      <c r="B379" s="72" t="s">
        <v>1142</v>
      </c>
      <c r="C379" s="68" t="s">
        <v>29</v>
      </c>
      <c r="D379" s="68" t="s">
        <v>29</v>
      </c>
      <c r="E379" s="45"/>
      <c r="F379" s="68" t="s">
        <v>29</v>
      </c>
      <c r="G379" s="86" t="str">
        <f t="shared" si="19"/>
        <v/>
      </c>
    </row>
    <row r="380" spans="1:7" x14ac:dyDescent="0.25">
      <c r="A380" s="19" t="s">
        <v>1276</v>
      </c>
      <c r="B380" s="72" t="s">
        <v>1143</v>
      </c>
      <c r="C380" s="68" t="s">
        <v>29</v>
      </c>
      <c r="D380" s="68" t="s">
        <v>29</v>
      </c>
      <c r="E380" s="45"/>
      <c r="F380" s="68" t="s">
        <v>29</v>
      </c>
      <c r="G380" s="86" t="str">
        <f t="shared" si="19"/>
        <v/>
      </c>
    </row>
    <row r="381" spans="1:7" x14ac:dyDescent="0.25">
      <c r="A381" s="19" t="s">
        <v>1277</v>
      </c>
      <c r="B381" s="72" t="s">
        <v>89</v>
      </c>
      <c r="C381" s="68" t="s">
        <v>29</v>
      </c>
      <c r="D381" s="68" t="s">
        <v>29</v>
      </c>
      <c r="E381" s="45"/>
      <c r="F381" s="68" t="s">
        <v>29</v>
      </c>
      <c r="G381" s="86" t="str">
        <f t="shared" si="19"/>
        <v/>
      </c>
    </row>
    <row r="382" spans="1:7" x14ac:dyDescent="0.25">
      <c r="A382" s="19" t="s">
        <v>1278</v>
      </c>
      <c r="B382" s="72" t="s">
        <v>1090</v>
      </c>
      <c r="C382" s="68" t="s">
        <v>29</v>
      </c>
      <c r="D382" s="68" t="s">
        <v>29</v>
      </c>
      <c r="E382" s="45"/>
      <c r="F382" s="68" t="s">
        <v>29</v>
      </c>
      <c r="G382" s="86" t="str">
        <f t="shared" si="19"/>
        <v/>
      </c>
    </row>
    <row r="383" spans="1:7" x14ac:dyDescent="0.25">
      <c r="A383" s="19" t="s">
        <v>1279</v>
      </c>
      <c r="B383" s="72" t="s">
        <v>91</v>
      </c>
      <c r="C383" s="68">
        <v>0</v>
      </c>
      <c r="D383" s="68">
        <v>0</v>
      </c>
      <c r="E383" s="45"/>
      <c r="F383" s="60"/>
      <c r="G383" s="86" t="str">
        <f t="shared" si="19"/>
        <v/>
      </c>
    </row>
    <row r="384" spans="1:7" x14ac:dyDescent="0.25">
      <c r="A384" s="19" t="s">
        <v>1280</v>
      </c>
      <c r="B384" s="72" t="s">
        <v>1547</v>
      </c>
      <c r="C384" s="60"/>
      <c r="D384" s="60"/>
      <c r="E384" s="60"/>
      <c r="F384" s="68" t="s">
        <v>29</v>
      </c>
      <c r="G384" s="86" t="str">
        <f t="shared" si="19"/>
        <v/>
      </c>
    </row>
    <row r="385" spans="1:7" x14ac:dyDescent="0.25">
      <c r="A385" s="19" t="s">
        <v>1281</v>
      </c>
      <c r="B385" s="72"/>
      <c r="C385" s="68"/>
      <c r="D385" s="60"/>
      <c r="E385" s="45"/>
      <c r="F385" s="86"/>
      <c r="G385" s="86" t="str">
        <f t="shared" si="19"/>
        <v/>
      </c>
    </row>
    <row r="386" spans="1:7" x14ac:dyDescent="0.25">
      <c r="A386" s="19" t="s">
        <v>1282</v>
      </c>
      <c r="B386" s="72"/>
      <c r="C386" s="68"/>
      <c r="D386" s="60"/>
      <c r="E386" s="45"/>
      <c r="F386" s="86"/>
      <c r="G386" s="86" t="str">
        <f t="shared" si="19"/>
        <v/>
      </c>
    </row>
    <row r="387" spans="1:7" x14ac:dyDescent="0.25">
      <c r="A387" s="19" t="s">
        <v>1283</v>
      </c>
      <c r="B387" s="72"/>
      <c r="C387" s="68"/>
      <c r="D387" s="60"/>
      <c r="E387" s="45"/>
      <c r="F387" s="86"/>
      <c r="G387" s="86" t="str">
        <f t="shared" si="19"/>
        <v/>
      </c>
    </row>
    <row r="388" spans="1:7" x14ac:dyDescent="0.25">
      <c r="A388" s="19" t="s">
        <v>1284</v>
      </c>
      <c r="B388" s="72"/>
      <c r="C388" s="68"/>
      <c r="D388" s="60"/>
      <c r="E388" s="45"/>
      <c r="F388" s="86"/>
      <c r="G388" s="86" t="str">
        <f t="shared" si="19"/>
        <v/>
      </c>
    </row>
    <row r="389" spans="1:7" x14ac:dyDescent="0.25">
      <c r="A389" s="19" t="s">
        <v>1285</v>
      </c>
      <c r="B389" s="72"/>
      <c r="C389" s="68"/>
      <c r="D389" s="60"/>
      <c r="E389" s="45"/>
      <c r="F389" s="86"/>
      <c r="G389" s="86" t="str">
        <f t="shared" si="19"/>
        <v/>
      </c>
    </row>
    <row r="390" spans="1:7" x14ac:dyDescent="0.25">
      <c r="A390" s="19" t="s">
        <v>1286</v>
      </c>
      <c r="B390" s="72"/>
      <c r="C390" s="68"/>
      <c r="D390" s="60"/>
      <c r="E390" s="45"/>
      <c r="F390" s="86"/>
      <c r="G390" s="86" t="str">
        <f t="shared" si="19"/>
        <v/>
      </c>
    </row>
    <row r="391" spans="1:7" x14ac:dyDescent="0.25">
      <c r="A391" s="19" t="s">
        <v>1287</v>
      </c>
      <c r="B391" s="72"/>
      <c r="C391" s="68"/>
      <c r="D391" s="60"/>
      <c r="E391" s="45"/>
      <c r="F391" s="86"/>
      <c r="G391" s="86" t="str">
        <f t="shared" si="19"/>
        <v/>
      </c>
    </row>
    <row r="392" spans="1:7" x14ac:dyDescent="0.25">
      <c r="A392" s="19" t="s">
        <v>1288</v>
      </c>
      <c r="B392" s="72"/>
      <c r="C392" s="68"/>
      <c r="D392" s="60"/>
      <c r="E392" s="45"/>
      <c r="F392" s="86"/>
      <c r="G392" s="86" t="str">
        <f t="shared" si="19"/>
        <v/>
      </c>
    </row>
    <row r="393" spans="1:7" x14ac:dyDescent="0.25">
      <c r="A393" s="19" t="s">
        <v>1289</v>
      </c>
      <c r="B393" s="72"/>
      <c r="C393" s="68"/>
      <c r="D393" s="60"/>
      <c r="E393" s="45"/>
      <c r="F393" s="86"/>
      <c r="G393" s="86" t="str">
        <f t="shared" si="19"/>
        <v/>
      </c>
    </row>
    <row r="394" spans="1:7" x14ac:dyDescent="0.25">
      <c r="A394" s="19" t="s">
        <v>1290</v>
      </c>
      <c r="B394" s="60"/>
      <c r="C394" s="83"/>
      <c r="D394" s="60"/>
      <c r="E394" s="45"/>
      <c r="F394" s="45"/>
      <c r="G394" s="45"/>
    </row>
    <row r="395" spans="1:7" x14ac:dyDescent="0.25">
      <c r="A395" s="19" t="s">
        <v>1291</v>
      </c>
      <c r="B395" s="60"/>
      <c r="C395" s="83"/>
      <c r="D395" s="60"/>
      <c r="E395" s="45"/>
      <c r="F395" s="45"/>
      <c r="G395" s="45"/>
    </row>
    <row r="396" spans="1:7" x14ac:dyDescent="0.25">
      <c r="A396" s="19" t="s">
        <v>1292</v>
      </c>
      <c r="B396" s="60"/>
      <c r="C396" s="83"/>
      <c r="D396" s="60"/>
      <c r="E396" s="45"/>
      <c r="F396" s="45"/>
      <c r="G396" s="45"/>
    </row>
    <row r="397" spans="1:7" x14ac:dyDescent="0.25">
      <c r="A397" s="19" t="s">
        <v>1293</v>
      </c>
      <c r="B397" s="60"/>
      <c r="C397" s="83"/>
      <c r="D397" s="60"/>
      <c r="E397" s="45"/>
      <c r="F397" s="45"/>
      <c r="G397" s="45"/>
    </row>
    <row r="398" spans="1:7" x14ac:dyDescent="0.25">
      <c r="A398" s="19" t="s">
        <v>1294</v>
      </c>
      <c r="B398" s="60"/>
      <c r="C398" s="83"/>
      <c r="D398" s="60"/>
      <c r="E398" s="45"/>
      <c r="F398" s="45"/>
      <c r="G398" s="45"/>
    </row>
    <row r="399" spans="1:7" x14ac:dyDescent="0.25">
      <c r="A399" s="19" t="s">
        <v>1295</v>
      </c>
      <c r="B399" s="60"/>
      <c r="C399" s="83"/>
      <c r="D399" s="60"/>
      <c r="E399" s="45"/>
      <c r="F399" s="45"/>
      <c r="G399" s="45"/>
    </row>
    <row r="400" spans="1:7" x14ac:dyDescent="0.25">
      <c r="A400" s="19" t="s">
        <v>1296</v>
      </c>
      <c r="B400" s="60"/>
      <c r="C400" s="83"/>
      <c r="D400" s="60"/>
      <c r="E400" s="45"/>
      <c r="F400" s="45"/>
      <c r="G400" s="45"/>
    </row>
    <row r="401" spans="1:7" x14ac:dyDescent="0.25">
      <c r="A401" s="19" t="s">
        <v>1297</v>
      </c>
      <c r="B401" s="60"/>
      <c r="C401" s="83"/>
      <c r="D401" s="60"/>
      <c r="E401" s="45"/>
      <c r="F401" s="45"/>
      <c r="G401" s="45"/>
    </row>
    <row r="402" spans="1:7" x14ac:dyDescent="0.25">
      <c r="A402" s="19" t="s">
        <v>1298</v>
      </c>
      <c r="B402" s="60"/>
      <c r="C402" s="83"/>
      <c r="D402" s="60"/>
      <c r="E402" s="45"/>
      <c r="F402" s="45"/>
      <c r="G402" s="45"/>
    </row>
    <row r="403" spans="1:7" x14ac:dyDescent="0.25">
      <c r="A403" s="19" t="s">
        <v>1299</v>
      </c>
      <c r="B403" s="60"/>
      <c r="C403" s="83"/>
      <c r="D403" s="60"/>
      <c r="E403" s="45"/>
      <c r="F403" s="45"/>
      <c r="G403" s="45"/>
    </row>
    <row r="404" spans="1:7" x14ac:dyDescent="0.25">
      <c r="A404" s="19" t="s">
        <v>1300</v>
      </c>
      <c r="B404" s="60"/>
      <c r="C404" s="83"/>
      <c r="D404" s="60"/>
      <c r="E404" s="45"/>
      <c r="F404" s="45"/>
      <c r="G404" s="45"/>
    </row>
    <row r="405" spans="1:7" x14ac:dyDescent="0.25">
      <c r="A405" s="19" t="s">
        <v>1301</v>
      </c>
      <c r="B405" s="60"/>
      <c r="C405" s="83"/>
      <c r="D405" s="60"/>
      <c r="E405" s="45"/>
      <c r="F405" s="45"/>
      <c r="G405" s="45"/>
    </row>
    <row r="406" spans="1:7" x14ac:dyDescent="0.25">
      <c r="A406" s="19" t="s">
        <v>1302</v>
      </c>
      <c r="B406" s="60"/>
      <c r="C406" s="83"/>
      <c r="D406" s="60"/>
      <c r="E406" s="45"/>
      <c r="F406" s="45"/>
      <c r="G406" s="45"/>
    </row>
    <row r="407" spans="1:7" x14ac:dyDescent="0.25">
      <c r="A407" s="19" t="s">
        <v>1303</v>
      </c>
      <c r="B407" s="60"/>
      <c r="C407" s="83"/>
      <c r="D407" s="60"/>
      <c r="E407" s="45"/>
      <c r="F407" s="45"/>
      <c r="G407" s="45"/>
    </row>
    <row r="408" spans="1:7" x14ac:dyDescent="0.25">
      <c r="A408" s="19" t="s">
        <v>1304</v>
      </c>
      <c r="B408" s="60"/>
      <c r="C408" s="83"/>
      <c r="D408" s="60"/>
      <c r="E408" s="45"/>
      <c r="F408" s="45"/>
      <c r="G408" s="45"/>
    </row>
    <row r="409" spans="1:7" x14ac:dyDescent="0.25">
      <c r="A409" s="19" t="s">
        <v>1305</v>
      </c>
      <c r="B409" s="60"/>
      <c r="C409" s="83"/>
      <c r="D409" s="60"/>
      <c r="E409" s="45"/>
      <c r="F409" s="45"/>
      <c r="G409" s="45"/>
    </row>
    <row r="410" spans="1:7" x14ac:dyDescent="0.25">
      <c r="A410" s="19" t="s">
        <v>1306</v>
      </c>
      <c r="B410" s="60"/>
      <c r="C410" s="83"/>
      <c r="D410" s="60"/>
      <c r="E410" s="45"/>
      <c r="F410" s="45"/>
      <c r="G410" s="45"/>
    </row>
    <row r="411" spans="1:7" x14ac:dyDescent="0.25">
      <c r="A411" s="19" t="s">
        <v>1307</v>
      </c>
      <c r="B411" s="60"/>
      <c r="C411" s="83"/>
      <c r="D411" s="60"/>
      <c r="E411" s="45"/>
      <c r="F411" s="45"/>
      <c r="G411" s="45"/>
    </row>
    <row r="412" spans="1:7" x14ac:dyDescent="0.25">
      <c r="A412" s="19" t="s">
        <v>1308</v>
      </c>
      <c r="B412" s="60"/>
      <c r="C412" s="83"/>
      <c r="D412" s="60"/>
      <c r="E412" s="45"/>
      <c r="F412" s="45"/>
      <c r="G412" s="45"/>
    </row>
    <row r="413" spans="1:7" x14ac:dyDescent="0.25">
      <c r="A413" s="19" t="s">
        <v>1309</v>
      </c>
      <c r="B413" s="60"/>
      <c r="C413" s="83"/>
      <c r="D413" s="60"/>
      <c r="E413" s="45"/>
      <c r="F413" s="45"/>
      <c r="G413" s="45"/>
    </row>
    <row r="414" spans="1:7" x14ac:dyDescent="0.25">
      <c r="A414" s="19" t="s">
        <v>1310</v>
      </c>
      <c r="B414" s="60"/>
      <c r="C414" s="83"/>
      <c r="D414" s="60"/>
      <c r="E414" s="45"/>
      <c r="F414" s="45"/>
      <c r="G414" s="45"/>
    </row>
    <row r="415" spans="1:7" x14ac:dyDescent="0.25">
      <c r="A415" s="19" t="s">
        <v>1311</v>
      </c>
      <c r="B415" s="60"/>
      <c r="C415" s="83"/>
      <c r="D415" s="60"/>
      <c r="E415" s="45"/>
      <c r="F415" s="45"/>
      <c r="G415" s="45"/>
    </row>
    <row r="416" spans="1:7" x14ac:dyDescent="0.25">
      <c r="A416" s="19" t="s">
        <v>1312</v>
      </c>
      <c r="B416" s="60"/>
      <c r="C416" s="83"/>
      <c r="D416" s="60"/>
      <c r="E416" s="45"/>
      <c r="F416" s="45"/>
      <c r="G416" s="45"/>
    </row>
    <row r="417" spans="1:7" x14ac:dyDescent="0.25">
      <c r="A417" s="19" t="s">
        <v>1313</v>
      </c>
      <c r="B417" s="60"/>
      <c r="C417" s="83"/>
      <c r="D417" s="60"/>
      <c r="E417" s="45"/>
      <c r="F417" s="45"/>
      <c r="G417" s="45"/>
    </row>
    <row r="418" spans="1:7" x14ac:dyDescent="0.25">
      <c r="A418" s="19" t="s">
        <v>1314</v>
      </c>
      <c r="B418" s="60"/>
      <c r="C418" s="83"/>
      <c r="D418" s="60"/>
      <c r="E418" s="45"/>
      <c r="F418" s="45"/>
      <c r="G418" s="45"/>
    </row>
    <row r="419" spans="1:7" x14ac:dyDescent="0.25">
      <c r="A419" s="19" t="s">
        <v>1315</v>
      </c>
      <c r="B419" s="60"/>
      <c r="C419" s="83"/>
      <c r="D419" s="60"/>
      <c r="E419" s="45"/>
      <c r="F419" s="45"/>
      <c r="G419" s="45"/>
    </row>
    <row r="420" spans="1:7" x14ac:dyDescent="0.25">
      <c r="A420" s="19" t="s">
        <v>1316</v>
      </c>
      <c r="B420" s="60"/>
      <c r="C420" s="83"/>
      <c r="D420" s="60"/>
      <c r="E420" s="45"/>
      <c r="F420" s="45"/>
      <c r="G420" s="45"/>
    </row>
    <row r="421" spans="1:7" x14ac:dyDescent="0.25">
      <c r="A421" s="19" t="s">
        <v>1317</v>
      </c>
      <c r="B421" s="60"/>
      <c r="C421" s="83"/>
      <c r="D421" s="60"/>
      <c r="E421" s="45"/>
      <c r="F421" s="45"/>
      <c r="G421" s="45"/>
    </row>
    <row r="422" spans="1:7" x14ac:dyDescent="0.25">
      <c r="A422" s="19" t="s">
        <v>1318</v>
      </c>
      <c r="B422" s="60"/>
      <c r="C422" s="83"/>
      <c r="D422" s="60"/>
      <c r="E422" s="45"/>
      <c r="F422" s="45"/>
      <c r="G422" s="45"/>
    </row>
    <row r="423" spans="1:7" ht="18.75" customHeight="1" x14ac:dyDescent="0.25">
      <c r="A423" s="140"/>
      <c r="B423" s="141" t="s">
        <v>723</v>
      </c>
      <c r="C423" s="142"/>
      <c r="D423" s="142"/>
      <c r="E423" s="142"/>
      <c r="F423" s="143"/>
      <c r="G423" s="143"/>
    </row>
    <row r="424" spans="1:7" ht="15" customHeight="1" x14ac:dyDescent="0.25">
      <c r="A424" s="75"/>
      <c r="B424" s="77" t="s">
        <v>1319</v>
      </c>
      <c r="C424" s="77" t="s">
        <v>604</v>
      </c>
      <c r="D424" s="77" t="s">
        <v>605</v>
      </c>
      <c r="E424" s="77"/>
      <c r="F424" s="77" t="s">
        <v>435</v>
      </c>
      <c r="G424" s="77" t="s">
        <v>606</v>
      </c>
    </row>
    <row r="425" spans="1:7" x14ac:dyDescent="0.25">
      <c r="A425" s="19" t="s">
        <v>1149</v>
      </c>
      <c r="B425" s="60" t="s">
        <v>608</v>
      </c>
      <c r="C425" s="68">
        <f>(C13/D28)*1000</f>
        <v>2218.3208489388262</v>
      </c>
      <c r="D425" s="151">
        <f>D28</f>
        <v>3204</v>
      </c>
      <c r="E425" s="67"/>
      <c r="F425" s="99"/>
      <c r="G425" s="99"/>
    </row>
    <row r="426" spans="1:7" x14ac:dyDescent="0.25">
      <c r="A426" s="144"/>
      <c r="B426" s="47"/>
      <c r="C426" s="47"/>
      <c r="D426" s="67"/>
      <c r="E426" s="67"/>
      <c r="F426" s="99"/>
      <c r="G426" s="99"/>
    </row>
    <row r="427" spans="1:7" x14ac:dyDescent="0.25">
      <c r="B427" s="72" t="s">
        <v>609</v>
      </c>
      <c r="C427" s="47"/>
      <c r="D427" s="67"/>
      <c r="E427" s="67"/>
      <c r="F427" s="99"/>
      <c r="G427" s="99"/>
    </row>
    <row r="428" spans="1:7" x14ac:dyDescent="0.25">
      <c r="A428" s="19" t="s">
        <v>1150</v>
      </c>
      <c r="B428" s="72" t="s">
        <v>1523</v>
      </c>
      <c r="C428" s="68" t="s">
        <v>768</v>
      </c>
      <c r="D428" s="68" t="s">
        <v>768</v>
      </c>
      <c r="E428" s="67"/>
      <c r="F428" s="86" t="str">
        <f t="shared" ref="F428:F451" si="20">IF($C$452=0,"",IF(C428="[for completion]","",C428/$C$452))</f>
        <v/>
      </c>
      <c r="G428" s="86" t="str">
        <f t="shared" ref="G428:G451" si="21">IF($D$452=0,"",IF(D428="[for completion]","",D428/$D$452))</f>
        <v/>
      </c>
    </row>
    <row r="429" spans="1:7" x14ac:dyDescent="0.25">
      <c r="A429" s="19" t="s">
        <v>1151</v>
      </c>
      <c r="B429" s="72" t="s">
        <v>1524</v>
      </c>
      <c r="C429" s="68" t="s">
        <v>768</v>
      </c>
      <c r="D429" s="68" t="s">
        <v>768</v>
      </c>
      <c r="E429" s="67"/>
      <c r="F429" s="86" t="str">
        <f t="shared" si="20"/>
        <v/>
      </c>
      <c r="G429" s="86" t="str">
        <f t="shared" si="21"/>
        <v/>
      </c>
    </row>
    <row r="430" spans="1:7" x14ac:dyDescent="0.25">
      <c r="A430" s="19" t="s">
        <v>1152</v>
      </c>
      <c r="B430" s="72" t="s">
        <v>1525</v>
      </c>
      <c r="C430" s="68" t="s">
        <v>768</v>
      </c>
      <c r="D430" s="68" t="s">
        <v>768</v>
      </c>
      <c r="E430" s="67"/>
      <c r="F430" s="86" t="str">
        <f t="shared" si="20"/>
        <v/>
      </c>
      <c r="G430" s="86" t="str">
        <f t="shared" si="21"/>
        <v/>
      </c>
    </row>
    <row r="431" spans="1:7" x14ac:dyDescent="0.25">
      <c r="A431" s="19" t="s">
        <v>1153</v>
      </c>
      <c r="B431" s="72" t="s">
        <v>1526</v>
      </c>
      <c r="C431" s="68" t="s">
        <v>768</v>
      </c>
      <c r="D431" s="68" t="s">
        <v>768</v>
      </c>
      <c r="E431" s="67"/>
      <c r="F431" s="86" t="str">
        <f t="shared" si="20"/>
        <v/>
      </c>
      <c r="G431" s="86" t="str">
        <f t="shared" si="21"/>
        <v/>
      </c>
    </row>
    <row r="432" spans="1:7" x14ac:dyDescent="0.25">
      <c r="A432" s="19" t="s">
        <v>1154</v>
      </c>
      <c r="B432" s="72" t="s">
        <v>527</v>
      </c>
      <c r="C432" s="68"/>
      <c r="D432" s="147"/>
      <c r="E432" s="67"/>
      <c r="F432" s="86" t="str">
        <f t="shared" si="20"/>
        <v/>
      </c>
      <c r="G432" s="86" t="str">
        <f t="shared" si="21"/>
        <v/>
      </c>
    </row>
    <row r="433" spans="1:7" x14ac:dyDescent="0.25">
      <c r="A433" s="19" t="s">
        <v>1155</v>
      </c>
      <c r="B433" s="72" t="s">
        <v>527</v>
      </c>
      <c r="C433" s="68"/>
      <c r="D433" s="147"/>
      <c r="E433" s="67"/>
      <c r="F433" s="86" t="str">
        <f t="shared" si="20"/>
        <v/>
      </c>
      <c r="G433" s="86" t="str">
        <f t="shared" si="21"/>
        <v/>
      </c>
    </row>
    <row r="434" spans="1:7" x14ac:dyDescent="0.25">
      <c r="A434" s="19" t="s">
        <v>1156</v>
      </c>
      <c r="B434" s="72" t="s">
        <v>527</v>
      </c>
      <c r="C434" s="68"/>
      <c r="D434" s="147"/>
      <c r="E434" s="67"/>
      <c r="F434" s="86" t="str">
        <f t="shared" si="20"/>
        <v/>
      </c>
      <c r="G434" s="86" t="str">
        <f t="shared" si="21"/>
        <v/>
      </c>
    </row>
    <row r="435" spans="1:7" x14ac:dyDescent="0.25">
      <c r="A435" s="19" t="s">
        <v>1157</v>
      </c>
      <c r="B435" s="72" t="s">
        <v>527</v>
      </c>
      <c r="C435" s="68"/>
      <c r="D435" s="147"/>
      <c r="E435" s="67"/>
      <c r="F435" s="86" t="str">
        <f t="shared" si="20"/>
        <v/>
      </c>
      <c r="G435" s="86" t="str">
        <f t="shared" si="21"/>
        <v/>
      </c>
    </row>
    <row r="436" spans="1:7" x14ac:dyDescent="0.25">
      <c r="A436" s="19" t="s">
        <v>1158</v>
      </c>
      <c r="B436" s="72" t="s">
        <v>527</v>
      </c>
      <c r="C436" s="68"/>
      <c r="D436" s="147"/>
      <c r="E436" s="67"/>
      <c r="F436" s="86" t="str">
        <f t="shared" si="20"/>
        <v/>
      </c>
      <c r="G436" s="86" t="str">
        <f t="shared" si="21"/>
        <v/>
      </c>
    </row>
    <row r="437" spans="1:7" x14ac:dyDescent="0.25">
      <c r="A437" s="19" t="s">
        <v>1320</v>
      </c>
      <c r="B437" s="72" t="s">
        <v>527</v>
      </c>
      <c r="C437" s="68"/>
      <c r="D437" s="147"/>
      <c r="E437" s="72"/>
      <c r="F437" s="86" t="str">
        <f t="shared" si="20"/>
        <v/>
      </c>
      <c r="G437" s="86" t="str">
        <f t="shared" si="21"/>
        <v/>
      </c>
    </row>
    <row r="438" spans="1:7" x14ac:dyDescent="0.25">
      <c r="A438" s="19" t="s">
        <v>1321</v>
      </c>
      <c r="B438" s="72" t="s">
        <v>527</v>
      </c>
      <c r="C438" s="68"/>
      <c r="D438" s="147"/>
      <c r="E438" s="72"/>
      <c r="F438" s="86" t="str">
        <f t="shared" si="20"/>
        <v/>
      </c>
      <c r="G438" s="86" t="str">
        <f t="shared" si="21"/>
        <v/>
      </c>
    </row>
    <row r="439" spans="1:7" x14ac:dyDescent="0.25">
      <c r="A439" s="19" t="s">
        <v>1322</v>
      </c>
      <c r="B439" s="72" t="s">
        <v>527</v>
      </c>
      <c r="C439" s="68"/>
      <c r="D439" s="147"/>
      <c r="E439" s="72"/>
      <c r="F439" s="86" t="str">
        <f t="shared" si="20"/>
        <v/>
      </c>
      <c r="G439" s="86" t="str">
        <f t="shared" si="21"/>
        <v/>
      </c>
    </row>
    <row r="440" spans="1:7" x14ac:dyDescent="0.25">
      <c r="A440" s="19" t="s">
        <v>1323</v>
      </c>
      <c r="B440" s="72" t="s">
        <v>527</v>
      </c>
      <c r="C440" s="68"/>
      <c r="D440" s="147"/>
      <c r="E440" s="72"/>
      <c r="F440" s="86" t="str">
        <f t="shared" si="20"/>
        <v/>
      </c>
      <c r="G440" s="86" t="str">
        <f t="shared" si="21"/>
        <v/>
      </c>
    </row>
    <row r="441" spans="1:7" x14ac:dyDescent="0.25">
      <c r="A441" s="19" t="s">
        <v>1324</v>
      </c>
      <c r="B441" s="72" t="s">
        <v>527</v>
      </c>
      <c r="C441" s="68"/>
      <c r="D441" s="147"/>
      <c r="E441" s="72"/>
      <c r="F441" s="86" t="str">
        <f t="shared" si="20"/>
        <v/>
      </c>
      <c r="G441" s="86" t="str">
        <f t="shared" si="21"/>
        <v/>
      </c>
    </row>
    <row r="442" spans="1:7" x14ac:dyDescent="0.25">
      <c r="A442" s="19" t="s">
        <v>1325</v>
      </c>
      <c r="B442" s="72" t="s">
        <v>527</v>
      </c>
      <c r="C442" s="68"/>
      <c r="D442" s="147"/>
      <c r="E442" s="72"/>
      <c r="F442" s="86" t="str">
        <f t="shared" si="20"/>
        <v/>
      </c>
      <c r="G442" s="86" t="str">
        <f t="shared" si="21"/>
        <v/>
      </c>
    </row>
    <row r="443" spans="1:7" x14ac:dyDescent="0.25">
      <c r="A443" s="19" t="s">
        <v>1326</v>
      </c>
      <c r="B443" s="72" t="s">
        <v>527</v>
      </c>
      <c r="C443" s="68"/>
      <c r="D443" s="147"/>
      <c r="E443" s="47"/>
      <c r="F443" s="86" t="str">
        <f t="shared" si="20"/>
        <v/>
      </c>
      <c r="G443" s="86" t="str">
        <f t="shared" si="21"/>
        <v/>
      </c>
    </row>
    <row r="444" spans="1:7" x14ac:dyDescent="0.25">
      <c r="A444" s="19" t="s">
        <v>1327</v>
      </c>
      <c r="B444" s="72" t="s">
        <v>527</v>
      </c>
      <c r="C444" s="68"/>
      <c r="D444" s="147"/>
      <c r="E444" s="84"/>
      <c r="F444" s="86" t="str">
        <f t="shared" si="20"/>
        <v/>
      </c>
      <c r="G444" s="86" t="str">
        <f t="shared" si="21"/>
        <v/>
      </c>
    </row>
    <row r="445" spans="1:7" x14ac:dyDescent="0.25">
      <c r="A445" s="19" t="s">
        <v>1328</v>
      </c>
      <c r="B445" s="72" t="s">
        <v>527</v>
      </c>
      <c r="C445" s="68"/>
      <c r="D445" s="147"/>
      <c r="E445" s="84"/>
      <c r="F445" s="86" t="str">
        <f t="shared" si="20"/>
        <v/>
      </c>
      <c r="G445" s="86" t="str">
        <f t="shared" si="21"/>
        <v/>
      </c>
    </row>
    <row r="446" spans="1:7" x14ac:dyDescent="0.25">
      <c r="A446" s="19" t="s">
        <v>1329</v>
      </c>
      <c r="B446" s="72" t="s">
        <v>527</v>
      </c>
      <c r="C446" s="68"/>
      <c r="D446" s="147"/>
      <c r="E446" s="84"/>
      <c r="F446" s="86" t="str">
        <f t="shared" si="20"/>
        <v/>
      </c>
      <c r="G446" s="86" t="str">
        <f t="shared" si="21"/>
        <v/>
      </c>
    </row>
    <row r="447" spans="1:7" x14ac:dyDescent="0.25">
      <c r="A447" s="19" t="s">
        <v>1330</v>
      </c>
      <c r="B447" s="72" t="s">
        <v>527</v>
      </c>
      <c r="C447" s="68"/>
      <c r="D447" s="147"/>
      <c r="E447" s="84"/>
      <c r="F447" s="86" t="str">
        <f t="shared" si="20"/>
        <v/>
      </c>
      <c r="G447" s="86" t="str">
        <f t="shared" si="21"/>
        <v/>
      </c>
    </row>
    <row r="448" spans="1:7" x14ac:dyDescent="0.25">
      <c r="A448" s="19" t="s">
        <v>1331</v>
      </c>
      <c r="B448" s="72" t="s">
        <v>527</v>
      </c>
      <c r="C448" s="68"/>
      <c r="D448" s="147"/>
      <c r="E448" s="84"/>
      <c r="F448" s="86" t="str">
        <f t="shared" si="20"/>
        <v/>
      </c>
      <c r="G448" s="86" t="str">
        <f t="shared" si="21"/>
        <v/>
      </c>
    </row>
    <row r="449" spans="1:7" x14ac:dyDescent="0.25">
      <c r="A449" s="19" t="s">
        <v>1332</v>
      </c>
      <c r="B449" s="72" t="s">
        <v>527</v>
      </c>
      <c r="C449" s="68"/>
      <c r="D449" s="147"/>
      <c r="E449" s="84"/>
      <c r="F449" s="86" t="str">
        <f t="shared" si="20"/>
        <v/>
      </c>
      <c r="G449" s="86" t="str">
        <f t="shared" si="21"/>
        <v/>
      </c>
    </row>
    <row r="450" spans="1:7" x14ac:dyDescent="0.25">
      <c r="A450" s="19" t="s">
        <v>1333</v>
      </c>
      <c r="B450" s="72" t="s">
        <v>527</v>
      </c>
      <c r="C450" s="68"/>
      <c r="D450" s="147"/>
      <c r="E450" s="84"/>
      <c r="F450" s="86" t="str">
        <f t="shared" si="20"/>
        <v/>
      </c>
      <c r="G450" s="86" t="str">
        <f t="shared" si="21"/>
        <v/>
      </c>
    </row>
    <row r="451" spans="1:7" x14ac:dyDescent="0.25">
      <c r="A451" s="19" t="s">
        <v>1334</v>
      </c>
      <c r="B451" s="72" t="s">
        <v>527</v>
      </c>
      <c r="C451" s="68"/>
      <c r="D451" s="147"/>
      <c r="E451" s="84"/>
      <c r="F451" s="86" t="str">
        <f t="shared" si="20"/>
        <v/>
      </c>
      <c r="G451" s="86" t="str">
        <f t="shared" si="21"/>
        <v/>
      </c>
    </row>
    <row r="452" spans="1:7" x14ac:dyDescent="0.25">
      <c r="A452" s="19" t="s">
        <v>1335</v>
      </c>
      <c r="B452" s="72" t="s">
        <v>91</v>
      </c>
      <c r="C452" s="89">
        <f>SUM(C428:C451)</f>
        <v>0</v>
      </c>
      <c r="D452" s="85">
        <f>SUM(D428:D451)</f>
        <v>0</v>
      </c>
      <c r="E452" s="84"/>
      <c r="F452" s="90">
        <f>SUM(F428:F451)</f>
        <v>0</v>
      </c>
      <c r="G452" s="90">
        <f>SUM(G428:G451)</f>
        <v>0</v>
      </c>
    </row>
    <row r="453" spans="1:7" ht="15" customHeight="1" x14ac:dyDescent="0.25">
      <c r="A453" s="75"/>
      <c r="B453" s="77" t="s">
        <v>1336</v>
      </c>
      <c r="C453" s="77" t="s">
        <v>604</v>
      </c>
      <c r="D453" s="77" t="s">
        <v>605</v>
      </c>
      <c r="E453" s="77"/>
      <c r="F453" s="77" t="s">
        <v>435</v>
      </c>
      <c r="G453" s="77" t="s">
        <v>606</v>
      </c>
    </row>
    <row r="454" spans="1:7" x14ac:dyDescent="0.25">
      <c r="A454" s="19" t="s">
        <v>1159</v>
      </c>
      <c r="B454" s="60" t="s">
        <v>637</v>
      </c>
      <c r="C454" s="68" t="s">
        <v>768</v>
      </c>
      <c r="D454" s="47"/>
      <c r="E454" s="47"/>
      <c r="F454" s="47"/>
      <c r="G454" s="60"/>
    </row>
    <row r="455" spans="1:7" x14ac:dyDescent="0.25">
      <c r="B455" s="47"/>
      <c r="C455" s="47"/>
      <c r="D455" s="47"/>
      <c r="E455" s="47"/>
      <c r="F455" s="47"/>
      <c r="G455" s="60"/>
    </row>
    <row r="456" spans="1:7" x14ac:dyDescent="0.25">
      <c r="B456" s="72" t="s">
        <v>638</v>
      </c>
      <c r="C456" s="68"/>
      <c r="D456" s="47"/>
      <c r="E456" s="47"/>
      <c r="F456" s="47"/>
      <c r="G456" s="60"/>
    </row>
    <row r="457" spans="1:7" x14ac:dyDescent="0.25">
      <c r="A457" s="19" t="s">
        <v>1160</v>
      </c>
      <c r="B457" s="60" t="s">
        <v>640</v>
      </c>
      <c r="C457" s="68" t="s">
        <v>768</v>
      </c>
      <c r="D457" s="68" t="s">
        <v>768</v>
      </c>
      <c r="E457" s="47"/>
      <c r="F457" s="86" t="str">
        <f t="shared" ref="F457:F464" si="22">IF($C$465=0,"",IF(C457="[for completion]","",C457/$C$465))</f>
        <v/>
      </c>
      <c r="G457" s="86" t="str">
        <f t="shared" ref="G457:G464" si="23">IF($D$465=0,"",IF(D457="[for completion]","",D457/$D$465))</f>
        <v/>
      </c>
    </row>
    <row r="458" spans="1:7" x14ac:dyDescent="0.25">
      <c r="A458" s="19" t="s">
        <v>1161</v>
      </c>
      <c r="B458" s="60" t="s">
        <v>642</v>
      </c>
      <c r="C458" s="68" t="s">
        <v>768</v>
      </c>
      <c r="D458" s="68" t="s">
        <v>768</v>
      </c>
      <c r="E458" s="47"/>
      <c r="F458" s="86" t="str">
        <f t="shared" si="22"/>
        <v/>
      </c>
      <c r="G458" s="86" t="str">
        <f t="shared" si="23"/>
        <v/>
      </c>
    </row>
    <row r="459" spans="1:7" x14ac:dyDescent="0.25">
      <c r="A459" s="19" t="s">
        <v>1162</v>
      </c>
      <c r="B459" s="60" t="s">
        <v>644</v>
      </c>
      <c r="C459" s="68" t="s">
        <v>768</v>
      </c>
      <c r="D459" s="68" t="s">
        <v>768</v>
      </c>
      <c r="E459" s="47"/>
      <c r="F459" s="86" t="str">
        <f t="shared" si="22"/>
        <v/>
      </c>
      <c r="G459" s="86" t="str">
        <f t="shared" si="23"/>
        <v/>
      </c>
    </row>
    <row r="460" spans="1:7" x14ac:dyDescent="0.25">
      <c r="A460" s="19" t="s">
        <v>1163</v>
      </c>
      <c r="B460" s="60" t="s">
        <v>646</v>
      </c>
      <c r="C460" s="68" t="s">
        <v>768</v>
      </c>
      <c r="D460" s="68" t="s">
        <v>768</v>
      </c>
      <c r="E460" s="47"/>
      <c r="F460" s="86" t="str">
        <f t="shared" si="22"/>
        <v/>
      </c>
      <c r="G460" s="86" t="str">
        <f t="shared" si="23"/>
        <v/>
      </c>
    </row>
    <row r="461" spans="1:7" x14ac:dyDescent="0.25">
      <c r="A461" s="19" t="s">
        <v>1164</v>
      </c>
      <c r="B461" s="60" t="s">
        <v>648</v>
      </c>
      <c r="C461" s="68" t="s">
        <v>768</v>
      </c>
      <c r="D461" s="68" t="s">
        <v>768</v>
      </c>
      <c r="E461" s="47"/>
      <c r="F461" s="86" t="str">
        <f t="shared" si="22"/>
        <v/>
      </c>
      <c r="G461" s="86" t="str">
        <f t="shared" si="23"/>
        <v/>
      </c>
    </row>
    <row r="462" spans="1:7" x14ac:dyDescent="0.25">
      <c r="A462" s="19" t="s">
        <v>1165</v>
      </c>
      <c r="B462" s="60" t="s">
        <v>650</v>
      </c>
      <c r="C462" s="68" t="s">
        <v>768</v>
      </c>
      <c r="D462" s="68" t="s">
        <v>768</v>
      </c>
      <c r="E462" s="47"/>
      <c r="F462" s="86" t="str">
        <f t="shared" si="22"/>
        <v/>
      </c>
      <c r="G462" s="86" t="str">
        <f t="shared" si="23"/>
        <v/>
      </c>
    </row>
    <row r="463" spans="1:7" x14ac:dyDescent="0.25">
      <c r="A463" s="19" t="s">
        <v>1166</v>
      </c>
      <c r="B463" s="60" t="s">
        <v>652</v>
      </c>
      <c r="C463" s="68" t="s">
        <v>768</v>
      </c>
      <c r="D463" s="68" t="s">
        <v>768</v>
      </c>
      <c r="E463" s="47"/>
      <c r="F463" s="86" t="str">
        <f t="shared" si="22"/>
        <v/>
      </c>
      <c r="G463" s="86" t="str">
        <f t="shared" si="23"/>
        <v/>
      </c>
    </row>
    <row r="464" spans="1:7" x14ac:dyDescent="0.25">
      <c r="A464" s="19" t="s">
        <v>1167</v>
      </c>
      <c r="B464" s="60" t="s">
        <v>654</v>
      </c>
      <c r="C464" s="68" t="s">
        <v>768</v>
      </c>
      <c r="D464" s="68" t="s">
        <v>768</v>
      </c>
      <c r="E464" s="47"/>
      <c r="F464" s="86" t="str">
        <f t="shared" si="22"/>
        <v/>
      </c>
      <c r="G464" s="86" t="str">
        <f t="shared" si="23"/>
        <v/>
      </c>
    </row>
    <row r="465" spans="1:7" x14ac:dyDescent="0.25">
      <c r="A465" s="19" t="s">
        <v>1168</v>
      </c>
      <c r="B465" s="88" t="s">
        <v>91</v>
      </c>
      <c r="C465" s="68">
        <f>SUM(C457:C464)</f>
        <v>0</v>
      </c>
      <c r="D465" s="147">
        <f>SUM(D457:D464)</f>
        <v>0</v>
      </c>
      <c r="E465" s="47"/>
      <c r="F465" s="83">
        <f>SUM(F457:F464)</f>
        <v>0</v>
      </c>
      <c r="G465" s="83">
        <f>SUM(G457:G464)</f>
        <v>0</v>
      </c>
    </row>
    <row r="466" spans="1:7" outlineLevel="1" x14ac:dyDescent="0.25">
      <c r="A466" s="19" t="s">
        <v>1169</v>
      </c>
      <c r="B466" s="91" t="s">
        <v>657</v>
      </c>
      <c r="C466" s="68"/>
      <c r="D466" s="147"/>
      <c r="E466" s="47"/>
      <c r="F466" s="86" t="str">
        <f t="shared" ref="F466:F471" si="24">IF($C$465=0,"",IF(C466="[for completion]","",C466/$C$465))</f>
        <v/>
      </c>
      <c r="G466" s="86" t="str">
        <f t="shared" ref="G466:G471" si="25">IF($D$465=0,"",IF(D466="[for completion]","",D466/$D$465))</f>
        <v/>
      </c>
    </row>
    <row r="467" spans="1:7" outlineLevel="1" x14ac:dyDescent="0.25">
      <c r="A467" s="19" t="s">
        <v>1170</v>
      </c>
      <c r="B467" s="91" t="s">
        <v>659</v>
      </c>
      <c r="C467" s="68"/>
      <c r="D467" s="147"/>
      <c r="E467" s="47"/>
      <c r="F467" s="86" t="str">
        <f t="shared" si="24"/>
        <v/>
      </c>
      <c r="G467" s="86" t="str">
        <f t="shared" si="25"/>
        <v/>
      </c>
    </row>
    <row r="468" spans="1:7" outlineLevel="1" x14ac:dyDescent="0.25">
      <c r="A468" s="19" t="s">
        <v>1171</v>
      </c>
      <c r="B468" s="91" t="s">
        <v>661</v>
      </c>
      <c r="C468" s="68"/>
      <c r="D468" s="147"/>
      <c r="E468" s="47"/>
      <c r="F468" s="86" t="str">
        <f t="shared" si="24"/>
        <v/>
      </c>
      <c r="G468" s="86" t="str">
        <f t="shared" si="25"/>
        <v/>
      </c>
    </row>
    <row r="469" spans="1:7" outlineLevel="1" x14ac:dyDescent="0.25">
      <c r="A469" s="19" t="s">
        <v>1172</v>
      </c>
      <c r="B469" s="91" t="s">
        <v>663</v>
      </c>
      <c r="C469" s="68"/>
      <c r="D469" s="147"/>
      <c r="E469" s="47"/>
      <c r="F469" s="86" t="str">
        <f t="shared" si="24"/>
        <v/>
      </c>
      <c r="G469" s="86" t="str">
        <f t="shared" si="25"/>
        <v/>
      </c>
    </row>
    <row r="470" spans="1:7" outlineLevel="1" x14ac:dyDescent="0.25">
      <c r="A470" s="19" t="s">
        <v>1173</v>
      </c>
      <c r="B470" s="91" t="s">
        <v>665</v>
      </c>
      <c r="C470" s="68"/>
      <c r="D470" s="147"/>
      <c r="E470" s="47"/>
      <c r="F470" s="86" t="str">
        <f t="shared" si="24"/>
        <v/>
      </c>
      <c r="G470" s="86" t="str">
        <f t="shared" si="25"/>
        <v/>
      </c>
    </row>
    <row r="471" spans="1:7" outlineLevel="1" x14ac:dyDescent="0.25">
      <c r="A471" s="19" t="s">
        <v>1174</v>
      </c>
      <c r="B471" s="91" t="s">
        <v>667</v>
      </c>
      <c r="C471" s="68"/>
      <c r="D471" s="147"/>
      <c r="E471" s="47"/>
      <c r="F471" s="86" t="str">
        <f t="shared" si="24"/>
        <v/>
      </c>
      <c r="G471" s="86" t="str">
        <f t="shared" si="25"/>
        <v/>
      </c>
    </row>
    <row r="472" spans="1:7" outlineLevel="1" x14ac:dyDescent="0.25">
      <c r="A472" s="19" t="s">
        <v>1175</v>
      </c>
      <c r="B472" s="91"/>
      <c r="C472" s="47"/>
      <c r="D472" s="47"/>
      <c r="E472" s="47"/>
      <c r="F472" s="87"/>
      <c r="G472" s="87"/>
    </row>
    <row r="473" spans="1:7" outlineLevel="1" x14ac:dyDescent="0.25">
      <c r="A473" s="19" t="s">
        <v>1176</v>
      </c>
      <c r="B473" s="91"/>
      <c r="C473" s="47"/>
      <c r="D473" s="47"/>
      <c r="E473" s="47"/>
      <c r="F473" s="87"/>
      <c r="G473" s="87"/>
    </row>
    <row r="474" spans="1:7" outlineLevel="1" x14ac:dyDescent="0.25">
      <c r="A474" s="19" t="s">
        <v>1177</v>
      </c>
      <c r="B474" s="91"/>
      <c r="C474" s="47"/>
      <c r="D474" s="47"/>
      <c r="E474" s="47"/>
      <c r="F474" s="84"/>
      <c r="G474" s="84"/>
    </row>
    <row r="475" spans="1:7" ht="15" customHeight="1" x14ac:dyDescent="0.25">
      <c r="A475" s="75"/>
      <c r="B475" s="77" t="s">
        <v>1337</v>
      </c>
      <c r="C475" s="77" t="s">
        <v>604</v>
      </c>
      <c r="D475" s="77" t="s">
        <v>605</v>
      </c>
      <c r="E475" s="77"/>
      <c r="F475" s="77" t="s">
        <v>435</v>
      </c>
      <c r="G475" s="77" t="s">
        <v>606</v>
      </c>
    </row>
    <row r="476" spans="1:7" x14ac:dyDescent="0.25">
      <c r="A476" s="19" t="s">
        <v>1178</v>
      </c>
      <c r="B476" s="60" t="s">
        <v>637</v>
      </c>
      <c r="C476" s="83" t="s">
        <v>768</v>
      </c>
      <c r="D476" s="47"/>
      <c r="E476" s="47"/>
      <c r="F476" s="47"/>
      <c r="G476" s="60"/>
    </row>
    <row r="477" spans="1:7" x14ac:dyDescent="0.25">
      <c r="B477" s="47"/>
      <c r="C477" s="47"/>
      <c r="D477" s="47"/>
      <c r="E477" s="47"/>
      <c r="F477" s="47"/>
      <c r="G477" s="60"/>
    </row>
    <row r="478" spans="1:7" x14ac:dyDescent="0.25">
      <c r="B478" s="72" t="s">
        <v>638</v>
      </c>
      <c r="C478" s="47"/>
      <c r="D478" s="47"/>
      <c r="E478" s="47"/>
      <c r="F478" s="47"/>
      <c r="G478" s="60"/>
    </row>
    <row r="479" spans="1:7" x14ac:dyDescent="0.25">
      <c r="A479" s="19" t="s">
        <v>1179</v>
      </c>
      <c r="B479" s="60" t="s">
        <v>640</v>
      </c>
      <c r="C479" s="83" t="s">
        <v>768</v>
      </c>
      <c r="D479" s="83" t="s">
        <v>768</v>
      </c>
      <c r="E479" s="47"/>
      <c r="F479" s="86" t="str">
        <f t="shared" ref="F479:F486" si="26">IF($C$487=0,"",IF(C479="[Mark as ND1 if not relevant]","",C479/$C$487))</f>
        <v/>
      </c>
      <c r="G479" s="86" t="str">
        <f t="shared" ref="G479:G486" si="27">IF($D$487=0,"",IF(D479="[Mark as ND1 if not relevant]","",D479/$D$487))</f>
        <v/>
      </c>
    </row>
    <row r="480" spans="1:7" x14ac:dyDescent="0.25">
      <c r="A480" s="19" t="s">
        <v>1180</v>
      </c>
      <c r="B480" s="60" t="s">
        <v>642</v>
      </c>
      <c r="C480" s="83" t="s">
        <v>768</v>
      </c>
      <c r="D480" s="83" t="s">
        <v>768</v>
      </c>
      <c r="E480" s="47"/>
      <c r="F480" s="86" t="str">
        <f t="shared" si="26"/>
        <v/>
      </c>
      <c r="G480" s="86" t="str">
        <f t="shared" si="27"/>
        <v/>
      </c>
    </row>
    <row r="481" spans="1:7" x14ac:dyDescent="0.25">
      <c r="A481" s="19" t="s">
        <v>1181</v>
      </c>
      <c r="B481" s="60" t="s">
        <v>644</v>
      </c>
      <c r="C481" s="83" t="s">
        <v>768</v>
      </c>
      <c r="D481" s="83" t="s">
        <v>768</v>
      </c>
      <c r="E481" s="47"/>
      <c r="F481" s="86" t="str">
        <f t="shared" si="26"/>
        <v/>
      </c>
      <c r="G481" s="86" t="str">
        <f t="shared" si="27"/>
        <v/>
      </c>
    </row>
    <row r="482" spans="1:7" x14ac:dyDescent="0.25">
      <c r="A482" s="19" t="s">
        <v>1182</v>
      </c>
      <c r="B482" s="60" t="s">
        <v>646</v>
      </c>
      <c r="C482" s="83" t="s">
        <v>768</v>
      </c>
      <c r="D482" s="83" t="s">
        <v>768</v>
      </c>
      <c r="E482" s="47"/>
      <c r="F482" s="86" t="str">
        <f t="shared" si="26"/>
        <v/>
      </c>
      <c r="G482" s="86" t="str">
        <f t="shared" si="27"/>
        <v/>
      </c>
    </row>
    <row r="483" spans="1:7" x14ac:dyDescent="0.25">
      <c r="A483" s="19" t="s">
        <v>1183</v>
      </c>
      <c r="B483" s="60" t="s">
        <v>648</v>
      </c>
      <c r="C483" s="83" t="s">
        <v>768</v>
      </c>
      <c r="D483" s="83" t="s">
        <v>768</v>
      </c>
      <c r="E483" s="47"/>
      <c r="F483" s="86" t="str">
        <f t="shared" si="26"/>
        <v/>
      </c>
      <c r="G483" s="86" t="str">
        <f t="shared" si="27"/>
        <v/>
      </c>
    </row>
    <row r="484" spans="1:7" x14ac:dyDescent="0.25">
      <c r="A484" s="19" t="s">
        <v>1184</v>
      </c>
      <c r="B484" s="60" t="s">
        <v>650</v>
      </c>
      <c r="C484" s="83" t="s">
        <v>768</v>
      </c>
      <c r="D484" s="83" t="s">
        <v>768</v>
      </c>
      <c r="E484" s="47"/>
      <c r="F484" s="86" t="str">
        <f t="shared" si="26"/>
        <v/>
      </c>
      <c r="G484" s="86" t="str">
        <f t="shared" si="27"/>
        <v/>
      </c>
    </row>
    <row r="485" spans="1:7" x14ac:dyDescent="0.25">
      <c r="A485" s="19" t="s">
        <v>1185</v>
      </c>
      <c r="B485" s="60" t="s">
        <v>652</v>
      </c>
      <c r="C485" s="83" t="s">
        <v>768</v>
      </c>
      <c r="D485" s="83" t="s">
        <v>768</v>
      </c>
      <c r="E485" s="47"/>
      <c r="F485" s="86" t="str">
        <f t="shared" si="26"/>
        <v/>
      </c>
      <c r="G485" s="86" t="str">
        <f t="shared" si="27"/>
        <v/>
      </c>
    </row>
    <row r="486" spans="1:7" x14ac:dyDescent="0.25">
      <c r="A486" s="19" t="s">
        <v>1187</v>
      </c>
      <c r="B486" s="60" t="s">
        <v>654</v>
      </c>
      <c r="C486" s="83" t="s">
        <v>768</v>
      </c>
      <c r="D486" s="83" t="s">
        <v>768</v>
      </c>
      <c r="E486" s="47"/>
      <c r="F486" s="86" t="str">
        <f t="shared" si="26"/>
        <v/>
      </c>
      <c r="G486" s="86" t="str">
        <f t="shared" si="27"/>
        <v/>
      </c>
    </row>
    <row r="487" spans="1:7" x14ac:dyDescent="0.25">
      <c r="A487" s="19" t="s">
        <v>1189</v>
      </c>
      <c r="B487" s="88" t="s">
        <v>91</v>
      </c>
      <c r="C487" s="68">
        <f>SUM(C479:C486)</f>
        <v>0</v>
      </c>
      <c r="D487" s="147">
        <f>SUM(D479:D486)</f>
        <v>0</v>
      </c>
      <c r="E487" s="47"/>
      <c r="F487" s="83">
        <f>SUM(F479:F486)</f>
        <v>0</v>
      </c>
      <c r="G487" s="83">
        <f>SUM(G479:G486)</f>
        <v>0</v>
      </c>
    </row>
    <row r="488" spans="1:7" outlineLevel="1" x14ac:dyDescent="0.25">
      <c r="A488" s="19" t="s">
        <v>1191</v>
      </c>
      <c r="B488" s="91" t="s">
        <v>657</v>
      </c>
      <c r="C488" s="68"/>
      <c r="D488" s="147"/>
      <c r="E488" s="47"/>
      <c r="F488" s="86" t="str">
        <f t="shared" ref="F488:F493" si="28">IF($C$487=0,"",IF(C488="[for completion]","",C488/$C$487))</f>
        <v/>
      </c>
      <c r="G488" s="86" t="str">
        <f t="shared" ref="G488:G493" si="29">IF($D$487=0,"",IF(D488="[for completion]","",D488/$D$487))</f>
        <v/>
      </c>
    </row>
    <row r="489" spans="1:7" outlineLevel="1" x14ac:dyDescent="0.25">
      <c r="A489" s="19" t="s">
        <v>1193</v>
      </c>
      <c r="B489" s="91" t="s">
        <v>659</v>
      </c>
      <c r="C489" s="68"/>
      <c r="D489" s="147"/>
      <c r="E489" s="47"/>
      <c r="F489" s="86" t="str">
        <f t="shared" si="28"/>
        <v/>
      </c>
      <c r="G489" s="86" t="str">
        <f t="shared" si="29"/>
        <v/>
      </c>
    </row>
    <row r="490" spans="1:7" outlineLevel="1" x14ac:dyDescent="0.25">
      <c r="A490" s="19" t="s">
        <v>1194</v>
      </c>
      <c r="B490" s="91" t="s">
        <v>661</v>
      </c>
      <c r="C490" s="68"/>
      <c r="D490" s="147"/>
      <c r="E490" s="47"/>
      <c r="F490" s="86" t="str">
        <f t="shared" si="28"/>
        <v/>
      </c>
      <c r="G490" s="86" t="str">
        <f t="shared" si="29"/>
        <v/>
      </c>
    </row>
    <row r="491" spans="1:7" outlineLevel="1" x14ac:dyDescent="0.25">
      <c r="A491" s="19" t="s">
        <v>1195</v>
      </c>
      <c r="B491" s="91" t="s">
        <v>663</v>
      </c>
      <c r="C491" s="68"/>
      <c r="D491" s="147"/>
      <c r="E491" s="47"/>
      <c r="F491" s="86" t="str">
        <f t="shared" si="28"/>
        <v/>
      </c>
      <c r="G491" s="86" t="str">
        <f t="shared" si="29"/>
        <v/>
      </c>
    </row>
    <row r="492" spans="1:7" outlineLevel="1" x14ac:dyDescent="0.25">
      <c r="A492" s="19" t="s">
        <v>1196</v>
      </c>
      <c r="B492" s="91" t="s">
        <v>665</v>
      </c>
      <c r="C492" s="68"/>
      <c r="D492" s="147"/>
      <c r="E492" s="47"/>
      <c r="F492" s="86" t="str">
        <f t="shared" si="28"/>
        <v/>
      </c>
      <c r="G492" s="86" t="str">
        <f t="shared" si="29"/>
        <v/>
      </c>
    </row>
    <row r="493" spans="1:7" outlineLevel="1" x14ac:dyDescent="0.25">
      <c r="A493" s="19" t="s">
        <v>1197</v>
      </c>
      <c r="B493" s="91" t="s">
        <v>667</v>
      </c>
      <c r="C493" s="68"/>
      <c r="D493" s="147"/>
      <c r="E493" s="47"/>
      <c r="F493" s="86" t="str">
        <f t="shared" si="28"/>
        <v/>
      </c>
      <c r="G493" s="86" t="str">
        <f t="shared" si="29"/>
        <v/>
      </c>
    </row>
    <row r="494" spans="1:7" outlineLevel="1" x14ac:dyDescent="0.25">
      <c r="A494" s="19" t="s">
        <v>1198</v>
      </c>
      <c r="B494" s="91"/>
      <c r="C494" s="47"/>
      <c r="D494" s="47"/>
      <c r="E494" s="47"/>
      <c r="F494" s="86"/>
      <c r="G494" s="86"/>
    </row>
    <row r="495" spans="1:7" outlineLevel="1" x14ac:dyDescent="0.25">
      <c r="A495" s="19" t="s">
        <v>1199</v>
      </c>
      <c r="B495" s="91"/>
      <c r="C495" s="47"/>
      <c r="D495" s="47"/>
      <c r="E495" s="47"/>
      <c r="F495" s="86"/>
      <c r="G495" s="86"/>
    </row>
    <row r="496" spans="1:7" outlineLevel="1" x14ac:dyDescent="0.25">
      <c r="A496" s="19" t="s">
        <v>1200</v>
      </c>
      <c r="B496" s="91"/>
      <c r="C496" s="47"/>
      <c r="D496" s="47"/>
      <c r="E496" s="47"/>
      <c r="F496" s="86"/>
      <c r="G496" s="83"/>
    </row>
    <row r="497" spans="1:7" ht="15" customHeight="1" x14ac:dyDescent="0.25">
      <c r="A497" s="75"/>
      <c r="B497" s="77" t="s">
        <v>1338</v>
      </c>
      <c r="C497" s="77" t="s">
        <v>724</v>
      </c>
      <c r="D497" s="77"/>
      <c r="E497" s="77"/>
      <c r="F497" s="77"/>
      <c r="G497" s="79"/>
    </row>
    <row r="498" spans="1:7" x14ac:dyDescent="0.25">
      <c r="A498" s="19" t="s">
        <v>1339</v>
      </c>
      <c r="B498" s="72" t="s">
        <v>725</v>
      </c>
      <c r="C498" s="83">
        <v>0.31220541681322539</v>
      </c>
      <c r="D498" s="47"/>
      <c r="E498" s="47"/>
      <c r="F498" s="47"/>
      <c r="G498" s="60"/>
    </row>
    <row r="499" spans="1:7" x14ac:dyDescent="0.25">
      <c r="A499" s="19" t="s">
        <v>1340</v>
      </c>
      <c r="B499" s="72" t="s">
        <v>726</v>
      </c>
      <c r="C499" s="83">
        <v>0.65243756595145974</v>
      </c>
      <c r="D499" s="47"/>
      <c r="E499" s="47"/>
      <c r="F499" s="47"/>
      <c r="G499" s="60"/>
    </row>
    <row r="500" spans="1:7" x14ac:dyDescent="0.25">
      <c r="A500" s="19" t="s">
        <v>1341</v>
      </c>
      <c r="B500" s="72" t="s">
        <v>727</v>
      </c>
      <c r="C500" s="83" t="s">
        <v>768</v>
      </c>
      <c r="D500" s="47"/>
      <c r="E500" s="47"/>
      <c r="F500" s="47"/>
      <c r="G500" s="60"/>
    </row>
    <row r="501" spans="1:7" x14ac:dyDescent="0.25">
      <c r="A501" s="19" t="s">
        <v>1342</v>
      </c>
      <c r="B501" s="72" t="s">
        <v>728</v>
      </c>
      <c r="C501" s="83" t="s">
        <v>768</v>
      </c>
      <c r="D501" s="47"/>
      <c r="E501" s="47"/>
      <c r="F501" s="47"/>
      <c r="G501" s="60"/>
    </row>
    <row r="502" spans="1:7" x14ac:dyDescent="0.25">
      <c r="A502" s="19" t="s">
        <v>1343</v>
      </c>
      <c r="B502" s="72" t="s">
        <v>729</v>
      </c>
      <c r="C502" s="83">
        <v>9.1452690819556804E-4</v>
      </c>
      <c r="D502" s="47"/>
      <c r="E502" s="47"/>
      <c r="F502" s="47"/>
      <c r="G502" s="60"/>
    </row>
    <row r="503" spans="1:7" x14ac:dyDescent="0.25">
      <c r="A503" s="19" t="s">
        <v>1344</v>
      </c>
      <c r="B503" s="72" t="s">
        <v>730</v>
      </c>
      <c r="C503" s="83" t="s">
        <v>768</v>
      </c>
      <c r="D503" s="47"/>
      <c r="E503" s="47"/>
      <c r="F503" s="47"/>
      <c r="G503" s="60"/>
    </row>
    <row r="504" spans="1:7" x14ac:dyDescent="0.25">
      <c r="A504" s="19" t="s">
        <v>1345</v>
      </c>
      <c r="B504" s="72" t="s">
        <v>731</v>
      </c>
      <c r="C504" s="83">
        <v>3.4442490327119241E-2</v>
      </c>
      <c r="D504" s="47"/>
      <c r="E504" s="47"/>
      <c r="F504" s="47"/>
      <c r="G504" s="60"/>
    </row>
    <row r="505" spans="1:7" x14ac:dyDescent="0.25">
      <c r="A505" s="19" t="s">
        <v>1346</v>
      </c>
      <c r="B505" s="72" t="s">
        <v>1186</v>
      </c>
      <c r="C505" s="83" t="s">
        <v>768</v>
      </c>
      <c r="D505" s="47"/>
      <c r="E505" s="47"/>
      <c r="F505" s="47"/>
      <c r="G505" s="60"/>
    </row>
    <row r="506" spans="1:7" x14ac:dyDescent="0.25">
      <c r="A506" s="19" t="s">
        <v>1347</v>
      </c>
      <c r="B506" s="72" t="s">
        <v>1188</v>
      </c>
      <c r="C506" s="83" t="s">
        <v>768</v>
      </c>
      <c r="D506" s="47"/>
      <c r="E506" s="47"/>
      <c r="F506" s="47"/>
      <c r="G506" s="60"/>
    </row>
    <row r="507" spans="1:7" x14ac:dyDescent="0.25">
      <c r="A507" s="19" t="s">
        <v>1348</v>
      </c>
      <c r="B507" s="72" t="s">
        <v>1190</v>
      </c>
      <c r="C507" s="83" t="s">
        <v>768</v>
      </c>
      <c r="D507" s="47"/>
      <c r="E507" s="47"/>
      <c r="F507" s="47"/>
      <c r="G507" s="60"/>
    </row>
    <row r="508" spans="1:7" x14ac:dyDescent="0.25">
      <c r="A508" s="19" t="s">
        <v>1349</v>
      </c>
      <c r="B508" s="72" t="s">
        <v>732</v>
      </c>
      <c r="C508" s="83" t="s">
        <v>768</v>
      </c>
      <c r="D508" s="47"/>
      <c r="E508" s="47"/>
      <c r="F508" s="47"/>
      <c r="G508" s="60"/>
    </row>
    <row r="509" spans="1:7" x14ac:dyDescent="0.25">
      <c r="A509" s="19" t="s">
        <v>1350</v>
      </c>
      <c r="B509" s="72" t="s">
        <v>733</v>
      </c>
      <c r="C509" s="83" t="s">
        <v>768</v>
      </c>
      <c r="D509" s="47"/>
      <c r="E509" s="47"/>
      <c r="F509" s="47"/>
      <c r="G509" s="60"/>
    </row>
    <row r="510" spans="1:7" x14ac:dyDescent="0.25">
      <c r="A510" s="19" t="s">
        <v>1351</v>
      </c>
      <c r="B510" s="72" t="s">
        <v>89</v>
      </c>
      <c r="C510" s="83" t="s">
        <v>768</v>
      </c>
      <c r="D510" s="47"/>
      <c r="E510" s="47"/>
      <c r="F510" s="47"/>
      <c r="G510" s="60"/>
    </row>
    <row r="511" spans="1:7" outlineLevel="1" x14ac:dyDescent="0.25">
      <c r="A511" s="19" t="s">
        <v>1352</v>
      </c>
      <c r="B511" s="91" t="s">
        <v>1192</v>
      </c>
      <c r="C511" s="83"/>
      <c r="D511" s="47"/>
      <c r="E511" s="47"/>
      <c r="F511" s="47"/>
      <c r="G511" s="60"/>
    </row>
    <row r="512" spans="1:7" outlineLevel="1" x14ac:dyDescent="0.25">
      <c r="A512" s="19" t="s">
        <v>1353</v>
      </c>
      <c r="B512" s="91" t="s">
        <v>93</v>
      </c>
      <c r="C512" s="83"/>
      <c r="D512" s="47"/>
      <c r="E512" s="47"/>
      <c r="F512" s="47"/>
      <c r="G512" s="60"/>
    </row>
    <row r="513" spans="1:7" outlineLevel="1" x14ac:dyDescent="0.25">
      <c r="A513" s="19" t="s">
        <v>1354</v>
      </c>
      <c r="B513" s="91" t="s">
        <v>93</v>
      </c>
      <c r="C513" s="83"/>
      <c r="D513" s="47"/>
      <c r="E513" s="47"/>
      <c r="F513" s="47"/>
      <c r="G513" s="60"/>
    </row>
    <row r="514" spans="1:7" outlineLevel="1" x14ac:dyDescent="0.25">
      <c r="A514" s="19" t="s">
        <v>1355</v>
      </c>
      <c r="B514" s="91" t="s">
        <v>93</v>
      </c>
      <c r="C514" s="83"/>
      <c r="D514" s="47"/>
      <c r="E514" s="47"/>
      <c r="F514" s="47"/>
      <c r="G514" s="60"/>
    </row>
    <row r="515" spans="1:7" outlineLevel="1" x14ac:dyDescent="0.25">
      <c r="A515" s="19" t="s">
        <v>1356</v>
      </c>
      <c r="B515" s="91" t="s">
        <v>93</v>
      </c>
      <c r="C515" s="83"/>
      <c r="D515" s="47"/>
      <c r="E515" s="47"/>
      <c r="F515" s="47"/>
      <c r="G515" s="60"/>
    </row>
    <row r="516" spans="1:7" outlineLevel="1" x14ac:dyDescent="0.25">
      <c r="A516" s="19" t="s">
        <v>1357</v>
      </c>
      <c r="B516" s="91" t="s">
        <v>93</v>
      </c>
      <c r="C516" s="83"/>
      <c r="D516" s="47"/>
      <c r="E516" s="47"/>
      <c r="F516" s="47"/>
      <c r="G516" s="60"/>
    </row>
    <row r="517" spans="1:7" outlineLevel="1" x14ac:dyDescent="0.25">
      <c r="A517" s="19" t="s">
        <v>1358</v>
      </c>
      <c r="B517" s="91" t="s">
        <v>93</v>
      </c>
      <c r="C517" s="83"/>
      <c r="D517" s="47"/>
      <c r="E517" s="47"/>
      <c r="F517" s="47"/>
      <c r="G517" s="60"/>
    </row>
    <row r="518" spans="1:7" outlineLevel="1" x14ac:dyDescent="0.25">
      <c r="A518" s="19" t="s">
        <v>1359</v>
      </c>
      <c r="B518" s="91" t="s">
        <v>93</v>
      </c>
      <c r="C518" s="83"/>
      <c r="D518" s="47"/>
      <c r="E518" s="47"/>
      <c r="F518" s="47"/>
      <c r="G518" s="60"/>
    </row>
    <row r="519" spans="1:7" outlineLevel="1" x14ac:dyDescent="0.25">
      <c r="A519" s="19" t="s">
        <v>1360</v>
      </c>
      <c r="B519" s="91" t="s">
        <v>93</v>
      </c>
      <c r="C519" s="83"/>
      <c r="D519" s="47"/>
      <c r="E519" s="47"/>
      <c r="F519" s="47"/>
      <c r="G519" s="60"/>
    </row>
    <row r="520" spans="1:7" outlineLevel="1" x14ac:dyDescent="0.25">
      <c r="A520" s="19" t="s">
        <v>1361</v>
      </c>
      <c r="B520" s="91" t="s">
        <v>93</v>
      </c>
      <c r="C520" s="83"/>
      <c r="D520" s="47"/>
      <c r="E520" s="47"/>
      <c r="F520" s="47"/>
      <c r="G520" s="60"/>
    </row>
    <row r="521" spans="1:7" outlineLevel="1" x14ac:dyDescent="0.25">
      <c r="A521" s="19" t="s">
        <v>1362</v>
      </c>
      <c r="B521" s="91" t="s">
        <v>93</v>
      </c>
      <c r="C521" s="83"/>
      <c r="D521" s="47"/>
      <c r="E521" s="47"/>
      <c r="F521" s="47"/>
      <c r="G521" s="60"/>
    </row>
    <row r="522" spans="1:7" outlineLevel="1" x14ac:dyDescent="0.25">
      <c r="A522" s="19" t="s">
        <v>1363</v>
      </c>
      <c r="B522" s="91" t="s">
        <v>93</v>
      </c>
      <c r="C522" s="83"/>
      <c r="D522" s="47"/>
      <c r="E522" s="47"/>
      <c r="F522" s="47"/>
      <c r="G522" s="47"/>
    </row>
    <row r="523" spans="1:7" outlineLevel="1" x14ac:dyDescent="0.25">
      <c r="A523" s="19" t="s">
        <v>1364</v>
      </c>
      <c r="B523" s="91" t="s">
        <v>93</v>
      </c>
      <c r="C523" s="83"/>
      <c r="D523" s="47"/>
      <c r="E523" s="47"/>
      <c r="F523" s="47"/>
      <c r="G523" s="47"/>
    </row>
    <row r="524" spans="1:7" outlineLevel="1" x14ac:dyDescent="0.25">
      <c r="A524" s="19" t="s">
        <v>1365</v>
      </c>
      <c r="B524" s="91" t="s">
        <v>93</v>
      </c>
      <c r="C524" s="83"/>
      <c r="D524" s="47"/>
      <c r="E524" s="47"/>
      <c r="F524" s="47"/>
      <c r="G524" s="47"/>
    </row>
    <row r="525" spans="1:7" x14ac:dyDescent="0.25">
      <c r="A525" s="152"/>
      <c r="B525" s="106" t="s">
        <v>1366</v>
      </c>
      <c r="C525" s="77" t="s">
        <v>58</v>
      </c>
      <c r="D525" s="77" t="s">
        <v>1201</v>
      </c>
      <c r="E525" s="77"/>
      <c r="F525" s="77" t="s">
        <v>435</v>
      </c>
      <c r="G525" s="77" t="s">
        <v>1202</v>
      </c>
    </row>
    <row r="526" spans="1:7" x14ac:dyDescent="0.25">
      <c r="A526" s="19" t="s">
        <v>1367</v>
      </c>
      <c r="B526" s="72" t="s">
        <v>1237</v>
      </c>
      <c r="C526" s="83" t="s">
        <v>29</v>
      </c>
      <c r="D526" s="83" t="s">
        <v>29</v>
      </c>
      <c r="E526" s="57"/>
      <c r="F526" s="86" t="str">
        <f t="shared" ref="F526:F543" si="30">IF($C$544=0,"",IF(C526="[for completion]","",IF(C526="","",C526/$C$544)))</f>
        <v/>
      </c>
      <c r="G526" s="86" t="str">
        <f t="shared" ref="G526:G543" si="31">IF($D$544=0,"",IF(D526="[for completion]","",IF(D526="","",D526/$D$544)))</f>
        <v/>
      </c>
    </row>
    <row r="527" spans="1:7" x14ac:dyDescent="0.25">
      <c r="A527" s="19" t="s">
        <v>1368</v>
      </c>
      <c r="B527" s="72" t="s">
        <v>1238</v>
      </c>
      <c r="C527" s="83" t="s">
        <v>29</v>
      </c>
      <c r="D527" s="83" t="s">
        <v>29</v>
      </c>
      <c r="E527" s="57"/>
      <c r="F527" s="86" t="str">
        <f t="shared" si="30"/>
        <v/>
      </c>
      <c r="G527" s="86" t="str">
        <f t="shared" si="31"/>
        <v/>
      </c>
    </row>
    <row r="528" spans="1:7" x14ac:dyDescent="0.25">
      <c r="A528" s="19" t="s">
        <v>1369</v>
      </c>
      <c r="B528" s="72" t="s">
        <v>1239</v>
      </c>
      <c r="C528" s="83" t="s">
        <v>29</v>
      </c>
      <c r="D528" s="83" t="s">
        <v>29</v>
      </c>
      <c r="E528" s="57"/>
      <c r="F528" s="86" t="str">
        <f t="shared" si="30"/>
        <v/>
      </c>
      <c r="G528" s="86" t="str">
        <f t="shared" si="31"/>
        <v/>
      </c>
    </row>
    <row r="529" spans="1:7" x14ac:dyDescent="0.25">
      <c r="A529" s="19" t="s">
        <v>1370</v>
      </c>
      <c r="B529" s="72" t="s">
        <v>1240</v>
      </c>
      <c r="C529" s="83" t="s">
        <v>29</v>
      </c>
      <c r="D529" s="83" t="s">
        <v>29</v>
      </c>
      <c r="E529" s="57"/>
      <c r="F529" s="86" t="str">
        <f t="shared" si="30"/>
        <v/>
      </c>
      <c r="G529" s="86" t="str">
        <f t="shared" si="31"/>
        <v/>
      </c>
    </row>
    <row r="530" spans="1:7" x14ac:dyDescent="0.25">
      <c r="A530" s="19" t="s">
        <v>1371</v>
      </c>
      <c r="B530" s="72" t="s">
        <v>1241</v>
      </c>
      <c r="C530" s="83" t="s">
        <v>29</v>
      </c>
      <c r="D530" s="83" t="s">
        <v>29</v>
      </c>
      <c r="E530" s="57"/>
      <c r="F530" s="86" t="str">
        <f t="shared" si="30"/>
        <v/>
      </c>
      <c r="G530" s="86" t="str">
        <f t="shared" si="31"/>
        <v/>
      </c>
    </row>
    <row r="531" spans="1:7" x14ac:dyDescent="0.25">
      <c r="A531" s="19" t="s">
        <v>1372</v>
      </c>
      <c r="B531" s="72" t="s">
        <v>1242</v>
      </c>
      <c r="C531" s="83" t="s">
        <v>29</v>
      </c>
      <c r="D531" s="83" t="s">
        <v>29</v>
      </c>
      <c r="E531" s="57"/>
      <c r="F531" s="86" t="str">
        <f t="shared" si="30"/>
        <v/>
      </c>
      <c r="G531" s="86" t="str">
        <f t="shared" si="31"/>
        <v/>
      </c>
    </row>
    <row r="532" spans="1:7" x14ac:dyDescent="0.25">
      <c r="A532" s="19" t="s">
        <v>1373</v>
      </c>
      <c r="B532" s="72" t="s">
        <v>1243</v>
      </c>
      <c r="C532" s="83" t="s">
        <v>29</v>
      </c>
      <c r="D532" s="83" t="s">
        <v>29</v>
      </c>
      <c r="E532" s="57"/>
      <c r="F532" s="86" t="str">
        <f t="shared" si="30"/>
        <v/>
      </c>
      <c r="G532" s="86" t="str">
        <f t="shared" si="31"/>
        <v/>
      </c>
    </row>
    <row r="533" spans="1:7" x14ac:dyDescent="0.25">
      <c r="A533" s="19" t="s">
        <v>1374</v>
      </c>
      <c r="B533" s="72" t="s">
        <v>1244</v>
      </c>
      <c r="C533" s="83" t="s">
        <v>29</v>
      </c>
      <c r="D533" s="83" t="s">
        <v>29</v>
      </c>
      <c r="E533" s="57"/>
      <c r="F533" s="86" t="str">
        <f t="shared" si="30"/>
        <v/>
      </c>
      <c r="G533" s="86" t="str">
        <f t="shared" si="31"/>
        <v/>
      </c>
    </row>
    <row r="534" spans="1:7" x14ac:dyDescent="0.25">
      <c r="A534" s="19" t="s">
        <v>1375</v>
      </c>
      <c r="B534" s="72" t="s">
        <v>1245</v>
      </c>
      <c r="C534" s="83" t="s">
        <v>29</v>
      </c>
      <c r="D534" s="83" t="s">
        <v>29</v>
      </c>
      <c r="E534" s="57"/>
      <c r="F534" s="86" t="str">
        <f t="shared" si="30"/>
        <v/>
      </c>
      <c r="G534" s="86" t="str">
        <f t="shared" si="31"/>
        <v/>
      </c>
    </row>
    <row r="535" spans="1:7" x14ac:dyDescent="0.25">
      <c r="A535" s="19" t="s">
        <v>1376</v>
      </c>
      <c r="B535" s="72" t="s">
        <v>1377</v>
      </c>
      <c r="C535" s="83" t="s">
        <v>29</v>
      </c>
      <c r="D535" s="83" t="s">
        <v>29</v>
      </c>
      <c r="E535" s="57"/>
      <c r="F535" s="86" t="str">
        <f t="shared" si="30"/>
        <v/>
      </c>
      <c r="G535" s="86" t="str">
        <f t="shared" si="31"/>
        <v/>
      </c>
    </row>
    <row r="536" spans="1:7" x14ac:dyDescent="0.25">
      <c r="A536" s="19" t="s">
        <v>1378</v>
      </c>
      <c r="B536" s="72" t="s">
        <v>527</v>
      </c>
      <c r="C536" s="83" t="s">
        <v>29</v>
      </c>
      <c r="D536" s="83" t="s">
        <v>29</v>
      </c>
      <c r="E536" s="57"/>
      <c r="F536" s="86" t="str">
        <f t="shared" si="30"/>
        <v/>
      </c>
      <c r="G536" s="86" t="str">
        <f t="shared" si="31"/>
        <v/>
      </c>
    </row>
    <row r="537" spans="1:7" x14ac:dyDescent="0.25">
      <c r="A537" s="19" t="s">
        <v>1379</v>
      </c>
      <c r="B537" s="72" t="s">
        <v>527</v>
      </c>
      <c r="C537" s="83" t="s">
        <v>29</v>
      </c>
      <c r="D537" s="83" t="s">
        <v>29</v>
      </c>
      <c r="E537" s="57"/>
      <c r="F537" s="86" t="str">
        <f t="shared" si="30"/>
        <v/>
      </c>
      <c r="G537" s="86" t="str">
        <f t="shared" si="31"/>
        <v/>
      </c>
    </row>
    <row r="538" spans="1:7" x14ac:dyDescent="0.25">
      <c r="A538" s="19" t="s">
        <v>1380</v>
      </c>
      <c r="B538" s="72" t="s">
        <v>527</v>
      </c>
      <c r="C538" s="83" t="s">
        <v>29</v>
      </c>
      <c r="D538" s="83" t="s">
        <v>29</v>
      </c>
      <c r="E538" s="57"/>
      <c r="F538" s="86" t="str">
        <f t="shared" si="30"/>
        <v/>
      </c>
      <c r="G538" s="86" t="str">
        <f t="shared" si="31"/>
        <v/>
      </c>
    </row>
    <row r="539" spans="1:7" x14ac:dyDescent="0.25">
      <c r="A539" s="19" t="s">
        <v>1381</v>
      </c>
      <c r="B539" s="72" t="s">
        <v>527</v>
      </c>
      <c r="C539" s="83" t="s">
        <v>29</v>
      </c>
      <c r="D539" s="83" t="s">
        <v>29</v>
      </c>
      <c r="E539" s="57"/>
      <c r="F539" s="86" t="str">
        <f t="shared" si="30"/>
        <v/>
      </c>
      <c r="G539" s="86" t="str">
        <f t="shared" si="31"/>
        <v/>
      </c>
    </row>
    <row r="540" spans="1:7" x14ac:dyDescent="0.25">
      <c r="A540" s="19" t="s">
        <v>1382</v>
      </c>
      <c r="B540" s="72" t="s">
        <v>527</v>
      </c>
      <c r="C540" s="83" t="s">
        <v>29</v>
      </c>
      <c r="D540" s="83" t="s">
        <v>29</v>
      </c>
      <c r="E540" s="57"/>
      <c r="F540" s="86" t="str">
        <f t="shared" si="30"/>
        <v/>
      </c>
      <c r="G540" s="86" t="str">
        <f t="shared" si="31"/>
        <v/>
      </c>
    </row>
    <row r="541" spans="1:7" x14ac:dyDescent="0.25">
      <c r="A541" s="19" t="s">
        <v>1383</v>
      </c>
      <c r="B541" s="72" t="s">
        <v>527</v>
      </c>
      <c r="C541" s="83" t="s">
        <v>29</v>
      </c>
      <c r="D541" s="83" t="s">
        <v>29</v>
      </c>
      <c r="E541" s="57"/>
      <c r="F541" s="86" t="str">
        <f t="shared" si="30"/>
        <v/>
      </c>
      <c r="G541" s="86" t="str">
        <f t="shared" si="31"/>
        <v/>
      </c>
    </row>
    <row r="542" spans="1:7" x14ac:dyDescent="0.25">
      <c r="A542" s="19" t="s">
        <v>1384</v>
      </c>
      <c r="B542" s="72" t="s">
        <v>527</v>
      </c>
      <c r="C542" s="83" t="s">
        <v>29</v>
      </c>
      <c r="D542" s="83" t="s">
        <v>29</v>
      </c>
      <c r="E542" s="57"/>
      <c r="F542" s="86" t="str">
        <f t="shared" si="30"/>
        <v/>
      </c>
      <c r="G542" s="86" t="str">
        <f t="shared" si="31"/>
        <v/>
      </c>
    </row>
    <row r="543" spans="1:7" x14ac:dyDescent="0.25">
      <c r="A543" s="19" t="s">
        <v>1385</v>
      </c>
      <c r="B543" s="72" t="s">
        <v>1090</v>
      </c>
      <c r="C543" s="83" t="s">
        <v>29</v>
      </c>
      <c r="D543" s="83" t="s">
        <v>29</v>
      </c>
      <c r="E543" s="57"/>
      <c r="F543" s="86" t="str">
        <f t="shared" si="30"/>
        <v/>
      </c>
      <c r="G543" s="86" t="str">
        <f t="shared" si="31"/>
        <v/>
      </c>
    </row>
    <row r="544" spans="1:7" x14ac:dyDescent="0.25">
      <c r="A544" s="19" t="s">
        <v>1386</v>
      </c>
      <c r="B544" s="72" t="s">
        <v>91</v>
      </c>
      <c r="C544" s="68">
        <f>SUM(C526:C543)</f>
        <v>0</v>
      </c>
      <c r="D544" s="147">
        <f>SUM(D526:D543)</f>
        <v>0</v>
      </c>
      <c r="E544" s="57"/>
      <c r="F544" s="83">
        <f>SUM(F526:F543)</f>
        <v>0</v>
      </c>
      <c r="G544" s="83">
        <f>SUM(G526:G543)</f>
        <v>0</v>
      </c>
    </row>
    <row r="545" spans="1:7" x14ac:dyDescent="0.25">
      <c r="A545" s="19" t="s">
        <v>1387</v>
      </c>
      <c r="B545" s="72"/>
      <c r="C545" s="60"/>
      <c r="D545" s="60"/>
      <c r="E545" s="57"/>
      <c r="F545" s="57"/>
      <c r="G545" s="57"/>
    </row>
    <row r="546" spans="1:7" x14ac:dyDescent="0.25">
      <c r="A546" s="19" t="s">
        <v>1388</v>
      </c>
      <c r="B546" s="72"/>
      <c r="C546" s="60"/>
      <c r="D546" s="60"/>
      <c r="E546" s="57"/>
      <c r="F546" s="57"/>
      <c r="G546" s="57"/>
    </row>
    <row r="547" spans="1:7" x14ac:dyDescent="0.25">
      <c r="A547" s="19" t="s">
        <v>1389</v>
      </c>
      <c r="B547" s="72"/>
      <c r="C547" s="60"/>
      <c r="D547" s="60"/>
      <c r="E547" s="57"/>
      <c r="F547" s="57"/>
      <c r="G547" s="57"/>
    </row>
    <row r="548" spans="1:7" x14ac:dyDescent="0.25">
      <c r="A548" s="152"/>
      <c r="B548" s="106" t="s">
        <v>1390</v>
      </c>
      <c r="C548" s="77" t="s">
        <v>58</v>
      </c>
      <c r="D548" s="77" t="s">
        <v>1201</v>
      </c>
      <c r="E548" s="77"/>
      <c r="F548" s="77" t="s">
        <v>435</v>
      </c>
      <c r="G548" s="77" t="s">
        <v>1202</v>
      </c>
    </row>
    <row r="549" spans="1:7" x14ac:dyDescent="0.25">
      <c r="A549" s="19" t="s">
        <v>1391</v>
      </c>
      <c r="B549" s="72" t="s">
        <v>1392</v>
      </c>
      <c r="C549" s="68" t="s">
        <v>29</v>
      </c>
      <c r="D549" s="68" t="s">
        <v>29</v>
      </c>
      <c r="E549" s="57"/>
      <c r="F549" s="86" t="str">
        <f t="shared" ref="F549:F566" si="32">IF($C$567=0,"",IF(C549="[for completion]","",IF(C549="","",C549/$C$567)))</f>
        <v/>
      </c>
      <c r="G549" s="86" t="str">
        <f t="shared" ref="G549:G566" si="33">IF($D$567=0,"",IF(D549="[for completion]","",IF(D549="","",D549/$D$567)))</f>
        <v/>
      </c>
    </row>
    <row r="550" spans="1:7" x14ac:dyDescent="0.25">
      <c r="A550" s="19" t="s">
        <v>1393</v>
      </c>
      <c r="B550" s="72" t="s">
        <v>1394</v>
      </c>
      <c r="C550" s="68" t="s">
        <v>29</v>
      </c>
      <c r="D550" s="68" t="s">
        <v>29</v>
      </c>
      <c r="E550" s="57"/>
      <c r="F550" s="86" t="str">
        <f t="shared" si="32"/>
        <v/>
      </c>
      <c r="G550" s="86" t="str">
        <f t="shared" si="33"/>
        <v/>
      </c>
    </row>
    <row r="551" spans="1:7" x14ac:dyDescent="0.25">
      <c r="A551" s="19" t="s">
        <v>1395</v>
      </c>
      <c r="B551" s="72" t="s">
        <v>1396</v>
      </c>
      <c r="C551" s="68" t="s">
        <v>29</v>
      </c>
      <c r="D551" s="68" t="s">
        <v>29</v>
      </c>
      <c r="E551" s="57"/>
      <c r="F551" s="86" t="str">
        <f t="shared" si="32"/>
        <v/>
      </c>
      <c r="G551" s="86" t="str">
        <f t="shared" si="33"/>
        <v/>
      </c>
    </row>
    <row r="552" spans="1:7" x14ac:dyDescent="0.25">
      <c r="A552" s="19" t="s">
        <v>1397</v>
      </c>
      <c r="B552" s="72" t="s">
        <v>1398</v>
      </c>
      <c r="C552" s="68" t="s">
        <v>29</v>
      </c>
      <c r="D552" s="68" t="s">
        <v>29</v>
      </c>
      <c r="E552" s="57"/>
      <c r="F552" s="86" t="str">
        <f t="shared" si="32"/>
        <v/>
      </c>
      <c r="G552" s="86" t="str">
        <f t="shared" si="33"/>
        <v/>
      </c>
    </row>
    <row r="553" spans="1:7" x14ac:dyDescent="0.25">
      <c r="A553" s="19" t="s">
        <v>1399</v>
      </c>
      <c r="B553" s="72" t="s">
        <v>1400</v>
      </c>
      <c r="C553" s="68" t="s">
        <v>29</v>
      </c>
      <c r="D553" s="68" t="s">
        <v>29</v>
      </c>
      <c r="E553" s="57"/>
      <c r="F553" s="86" t="str">
        <f t="shared" si="32"/>
        <v/>
      </c>
      <c r="G553" s="86" t="str">
        <f t="shared" si="33"/>
        <v/>
      </c>
    </row>
    <row r="554" spans="1:7" x14ac:dyDescent="0.25">
      <c r="A554" s="19" t="s">
        <v>1401</v>
      </c>
      <c r="B554" s="72" t="s">
        <v>1402</v>
      </c>
      <c r="C554" s="68" t="s">
        <v>29</v>
      </c>
      <c r="D554" s="68" t="s">
        <v>29</v>
      </c>
      <c r="E554" s="57"/>
      <c r="F554" s="86" t="str">
        <f t="shared" si="32"/>
        <v/>
      </c>
      <c r="G554" s="86" t="str">
        <f t="shared" si="33"/>
        <v/>
      </c>
    </row>
    <row r="555" spans="1:7" x14ac:dyDescent="0.25">
      <c r="A555" s="19" t="s">
        <v>1403</v>
      </c>
      <c r="B555" s="72" t="s">
        <v>1404</v>
      </c>
      <c r="C555" s="68" t="s">
        <v>29</v>
      </c>
      <c r="D555" s="68" t="s">
        <v>29</v>
      </c>
      <c r="E555" s="57"/>
      <c r="F555" s="86" t="str">
        <f t="shared" si="32"/>
        <v/>
      </c>
      <c r="G555" s="86" t="str">
        <f t="shared" si="33"/>
        <v/>
      </c>
    </row>
    <row r="556" spans="1:7" x14ac:dyDescent="0.25">
      <c r="A556" s="19" t="s">
        <v>1405</v>
      </c>
      <c r="B556" s="72" t="s">
        <v>1548</v>
      </c>
      <c r="C556" s="68" t="s">
        <v>29</v>
      </c>
      <c r="D556" s="68" t="s">
        <v>29</v>
      </c>
      <c r="E556" s="57"/>
      <c r="F556" s="86" t="str">
        <f t="shared" si="32"/>
        <v/>
      </c>
      <c r="G556" s="86" t="str">
        <f t="shared" si="33"/>
        <v/>
      </c>
    </row>
    <row r="557" spans="1:7" x14ac:dyDescent="0.25">
      <c r="A557" s="19" t="s">
        <v>1406</v>
      </c>
      <c r="B557" s="72" t="s">
        <v>1549</v>
      </c>
      <c r="C557" s="68" t="s">
        <v>29</v>
      </c>
      <c r="D557" s="68" t="s">
        <v>29</v>
      </c>
      <c r="E557" s="57"/>
      <c r="F557" s="86" t="str">
        <f t="shared" si="32"/>
        <v/>
      </c>
      <c r="G557" s="86" t="str">
        <f t="shared" si="33"/>
        <v/>
      </c>
    </row>
    <row r="558" spans="1:7" x14ac:dyDescent="0.25">
      <c r="A558" s="19" t="s">
        <v>1407</v>
      </c>
      <c r="B558" s="72" t="s">
        <v>1408</v>
      </c>
      <c r="C558" s="68" t="s">
        <v>29</v>
      </c>
      <c r="D558" s="68" t="s">
        <v>29</v>
      </c>
      <c r="E558" s="57"/>
      <c r="F558" s="86" t="str">
        <f t="shared" si="32"/>
        <v/>
      </c>
      <c r="G558" s="86" t="str">
        <f t="shared" si="33"/>
        <v/>
      </c>
    </row>
    <row r="559" spans="1:7" x14ac:dyDescent="0.25">
      <c r="A559" s="19" t="s">
        <v>1409</v>
      </c>
      <c r="B559" s="72" t="s">
        <v>1410</v>
      </c>
      <c r="C559" s="68" t="s">
        <v>29</v>
      </c>
      <c r="D559" s="68" t="s">
        <v>29</v>
      </c>
      <c r="E559" s="57"/>
      <c r="F559" s="86" t="str">
        <f t="shared" si="32"/>
        <v/>
      </c>
      <c r="G559" s="86" t="str">
        <f t="shared" si="33"/>
        <v/>
      </c>
    </row>
    <row r="560" spans="1:7" x14ac:dyDescent="0.25">
      <c r="A560" s="19" t="s">
        <v>1411</v>
      </c>
      <c r="B560" s="72" t="s">
        <v>1412</v>
      </c>
      <c r="C560" s="68" t="s">
        <v>29</v>
      </c>
      <c r="D560" s="68" t="s">
        <v>29</v>
      </c>
      <c r="E560" s="57"/>
      <c r="F560" s="86" t="str">
        <f t="shared" si="32"/>
        <v/>
      </c>
      <c r="G560" s="86" t="str">
        <f t="shared" si="33"/>
        <v/>
      </c>
    </row>
    <row r="561" spans="1:7" x14ac:dyDescent="0.25">
      <c r="A561" s="19" t="s">
        <v>1413</v>
      </c>
      <c r="B561" s="72" t="s">
        <v>1550</v>
      </c>
      <c r="C561" s="68" t="s">
        <v>29</v>
      </c>
      <c r="D561" s="68" t="s">
        <v>29</v>
      </c>
      <c r="E561" s="57"/>
      <c r="F561" s="86" t="str">
        <f t="shared" si="32"/>
        <v/>
      </c>
      <c r="G561" s="86" t="str">
        <f t="shared" si="33"/>
        <v/>
      </c>
    </row>
    <row r="562" spans="1:7" x14ac:dyDescent="0.25">
      <c r="A562" s="19" t="s">
        <v>1414</v>
      </c>
      <c r="B562" s="72" t="s">
        <v>1415</v>
      </c>
      <c r="C562" s="68" t="s">
        <v>29</v>
      </c>
      <c r="D562" s="68" t="s">
        <v>29</v>
      </c>
      <c r="E562" s="57"/>
      <c r="F562" s="86" t="str">
        <f t="shared" si="32"/>
        <v/>
      </c>
      <c r="G562" s="86" t="str">
        <f t="shared" si="33"/>
        <v/>
      </c>
    </row>
    <row r="563" spans="1:7" x14ac:dyDescent="0.25">
      <c r="A563" s="19" t="s">
        <v>1416</v>
      </c>
      <c r="B563" s="72" t="s">
        <v>89</v>
      </c>
      <c r="C563" s="68" t="s">
        <v>29</v>
      </c>
      <c r="D563" s="68" t="s">
        <v>29</v>
      </c>
      <c r="E563" s="57"/>
      <c r="F563" s="86" t="str">
        <f t="shared" si="32"/>
        <v/>
      </c>
      <c r="G563" s="86" t="str">
        <f t="shared" si="33"/>
        <v/>
      </c>
    </row>
    <row r="564" spans="1:7" x14ac:dyDescent="0.25">
      <c r="A564" s="19" t="s">
        <v>1417</v>
      </c>
      <c r="B564" s="72" t="s">
        <v>527</v>
      </c>
      <c r="C564" s="68" t="s">
        <v>29</v>
      </c>
      <c r="D564" s="68" t="s">
        <v>29</v>
      </c>
      <c r="E564" s="57"/>
      <c r="F564" s="86" t="str">
        <f t="shared" si="32"/>
        <v/>
      </c>
      <c r="G564" s="86" t="str">
        <f t="shared" si="33"/>
        <v/>
      </c>
    </row>
    <row r="565" spans="1:7" x14ac:dyDescent="0.25">
      <c r="A565" s="19" t="s">
        <v>1418</v>
      </c>
      <c r="B565" s="72" t="s">
        <v>527</v>
      </c>
      <c r="C565" s="68" t="s">
        <v>29</v>
      </c>
      <c r="D565" s="68" t="s">
        <v>29</v>
      </c>
      <c r="E565" s="57"/>
      <c r="F565" s="86" t="str">
        <f t="shared" si="32"/>
        <v/>
      </c>
      <c r="G565" s="86" t="str">
        <f t="shared" si="33"/>
        <v/>
      </c>
    </row>
    <row r="566" spans="1:7" x14ac:dyDescent="0.25">
      <c r="A566" s="19" t="s">
        <v>1419</v>
      </c>
      <c r="B566" s="72" t="s">
        <v>1090</v>
      </c>
      <c r="C566" s="68" t="s">
        <v>29</v>
      </c>
      <c r="D566" s="68" t="s">
        <v>29</v>
      </c>
      <c r="E566" s="57"/>
      <c r="F566" s="86" t="str">
        <f t="shared" si="32"/>
        <v/>
      </c>
      <c r="G566" s="86" t="str">
        <f t="shared" si="33"/>
        <v/>
      </c>
    </row>
    <row r="567" spans="1:7" x14ac:dyDescent="0.25">
      <c r="A567" s="19" t="s">
        <v>1420</v>
      </c>
      <c r="B567" s="72" t="s">
        <v>91</v>
      </c>
      <c r="C567" s="68">
        <f>SUM(C549:C566)</f>
        <v>0</v>
      </c>
      <c r="D567" s="147">
        <f>SUM(D549:D566)</f>
        <v>0</v>
      </c>
      <c r="E567" s="57"/>
      <c r="F567" s="83">
        <f>SUM(F549:F566)</f>
        <v>0</v>
      </c>
      <c r="G567" s="83">
        <f>SUM(G549:G566)</f>
        <v>0</v>
      </c>
    </row>
    <row r="568" spans="1:7" x14ac:dyDescent="0.25">
      <c r="A568" s="19" t="s">
        <v>1421</v>
      </c>
      <c r="B568" s="72"/>
      <c r="C568" s="60"/>
      <c r="D568" s="60"/>
      <c r="E568" s="57"/>
      <c r="F568" s="57"/>
      <c r="G568" s="57"/>
    </row>
    <row r="569" spans="1:7" x14ac:dyDescent="0.25">
      <c r="A569" s="19" t="s">
        <v>1422</v>
      </c>
      <c r="B569" s="72"/>
      <c r="C569" s="60"/>
      <c r="D569" s="60"/>
      <c r="E569" s="57"/>
      <c r="F569" s="57"/>
      <c r="G569" s="57"/>
    </row>
    <row r="570" spans="1:7" x14ac:dyDescent="0.25">
      <c r="A570" s="19" t="s">
        <v>1423</v>
      </c>
      <c r="B570" s="72"/>
      <c r="C570" s="60"/>
      <c r="D570" s="60"/>
      <c r="E570" s="57"/>
      <c r="F570" s="57"/>
      <c r="G570" s="57"/>
    </row>
    <row r="571" spans="1:7" x14ac:dyDescent="0.25">
      <c r="A571" s="152"/>
      <c r="B571" s="106" t="s">
        <v>1424</v>
      </c>
      <c r="C571" s="77" t="s">
        <v>58</v>
      </c>
      <c r="D571" s="77" t="s">
        <v>1201</v>
      </c>
      <c r="E571" s="77"/>
      <c r="F571" s="77" t="s">
        <v>435</v>
      </c>
      <c r="G571" s="77" t="s">
        <v>1202</v>
      </c>
    </row>
    <row r="572" spans="1:7" x14ac:dyDescent="0.25">
      <c r="A572" s="19" t="s">
        <v>1425</v>
      </c>
      <c r="B572" s="72" t="s">
        <v>1119</v>
      </c>
      <c r="C572" s="68" t="s">
        <v>29</v>
      </c>
      <c r="D572" s="68" t="s">
        <v>29</v>
      </c>
      <c r="E572" s="57"/>
      <c r="F572" s="86" t="str">
        <f t="shared" ref="F572:F584" si="34">IF($C$585=0,"",IF(C572="[for completion]","",IF(C572="","",C572/$C$585)))</f>
        <v/>
      </c>
      <c r="G572" s="86" t="str">
        <f t="shared" ref="G572:G584" si="35">IF($D$585=0,"",IF(D572="[for completion]","",IF(D572="","",D572/$D$585)))</f>
        <v/>
      </c>
    </row>
    <row r="573" spans="1:7" x14ac:dyDescent="0.25">
      <c r="A573" s="19" t="s">
        <v>1426</v>
      </c>
      <c r="B573" s="72" t="s">
        <v>1121</v>
      </c>
      <c r="C573" s="68" t="s">
        <v>29</v>
      </c>
      <c r="D573" s="68" t="s">
        <v>29</v>
      </c>
      <c r="E573" s="57"/>
      <c r="F573" s="86" t="str">
        <f t="shared" si="34"/>
        <v/>
      </c>
      <c r="G573" s="86" t="str">
        <f t="shared" si="35"/>
        <v/>
      </c>
    </row>
    <row r="574" spans="1:7" x14ac:dyDescent="0.25">
      <c r="A574" s="19" t="s">
        <v>1427</v>
      </c>
      <c r="B574" s="72" t="s">
        <v>1256</v>
      </c>
      <c r="C574" s="68" t="s">
        <v>29</v>
      </c>
      <c r="D574" s="68" t="s">
        <v>29</v>
      </c>
      <c r="E574" s="57"/>
      <c r="F574" s="86" t="str">
        <f t="shared" si="34"/>
        <v/>
      </c>
      <c r="G574" s="86" t="str">
        <f t="shared" si="35"/>
        <v/>
      </c>
    </row>
    <row r="575" spans="1:7" x14ac:dyDescent="0.25">
      <c r="A575" s="19" t="s">
        <v>1428</v>
      </c>
      <c r="B575" s="72" t="s">
        <v>1124</v>
      </c>
      <c r="C575" s="68" t="s">
        <v>29</v>
      </c>
      <c r="D575" s="68" t="s">
        <v>29</v>
      </c>
      <c r="E575" s="57"/>
      <c r="F575" s="86" t="str">
        <f t="shared" si="34"/>
        <v/>
      </c>
      <c r="G575" s="86" t="str">
        <f t="shared" si="35"/>
        <v/>
      </c>
    </row>
    <row r="576" spans="1:7" x14ac:dyDescent="0.25">
      <c r="A576" s="19" t="s">
        <v>1429</v>
      </c>
      <c r="B576" s="72" t="s">
        <v>1126</v>
      </c>
      <c r="C576" s="68" t="s">
        <v>29</v>
      </c>
      <c r="D576" s="68" t="s">
        <v>29</v>
      </c>
      <c r="E576" s="57"/>
      <c r="F576" s="86" t="str">
        <f t="shared" si="34"/>
        <v/>
      </c>
      <c r="G576" s="86" t="str">
        <f t="shared" si="35"/>
        <v/>
      </c>
    </row>
    <row r="577" spans="1:7" x14ac:dyDescent="0.25">
      <c r="A577" s="19" t="s">
        <v>1430</v>
      </c>
      <c r="B577" s="72" t="s">
        <v>1128</v>
      </c>
      <c r="C577" s="68" t="s">
        <v>29</v>
      </c>
      <c r="D577" s="68" t="s">
        <v>29</v>
      </c>
      <c r="E577" s="57"/>
      <c r="F577" s="86" t="str">
        <f t="shared" si="34"/>
        <v/>
      </c>
      <c r="G577" s="86" t="str">
        <f t="shared" si="35"/>
        <v/>
      </c>
    </row>
    <row r="578" spans="1:7" x14ac:dyDescent="0.25">
      <c r="A578" s="19" t="s">
        <v>1431</v>
      </c>
      <c r="B578" s="72" t="s">
        <v>1130</v>
      </c>
      <c r="C578" s="68" t="s">
        <v>29</v>
      </c>
      <c r="D578" s="68" t="s">
        <v>29</v>
      </c>
      <c r="E578" s="57"/>
      <c r="F578" s="86" t="str">
        <f t="shared" si="34"/>
        <v/>
      </c>
      <c r="G578" s="86" t="str">
        <f t="shared" si="35"/>
        <v/>
      </c>
    </row>
    <row r="579" spans="1:7" x14ac:dyDescent="0.25">
      <c r="A579" s="19" t="s">
        <v>1432</v>
      </c>
      <c r="B579" s="72" t="s">
        <v>1132</v>
      </c>
      <c r="C579" s="68" t="s">
        <v>29</v>
      </c>
      <c r="D579" s="68" t="s">
        <v>29</v>
      </c>
      <c r="E579" s="57"/>
      <c r="F579" s="86" t="str">
        <f t="shared" si="34"/>
        <v/>
      </c>
      <c r="G579" s="86" t="str">
        <f t="shared" si="35"/>
        <v/>
      </c>
    </row>
    <row r="580" spans="1:7" x14ac:dyDescent="0.25">
      <c r="A580" s="19" t="s">
        <v>1433</v>
      </c>
      <c r="B580" s="72" t="s">
        <v>1527</v>
      </c>
      <c r="C580" s="68" t="s">
        <v>29</v>
      </c>
      <c r="D580" s="68" t="s">
        <v>29</v>
      </c>
      <c r="E580" s="57"/>
      <c r="F580" s="86" t="str">
        <f t="shared" si="34"/>
        <v/>
      </c>
      <c r="G580" s="86" t="str">
        <f t="shared" si="35"/>
        <v/>
      </c>
    </row>
    <row r="581" spans="1:7" x14ac:dyDescent="0.25">
      <c r="A581" s="19" t="s">
        <v>1434</v>
      </c>
      <c r="B581" s="60" t="s">
        <v>1528</v>
      </c>
      <c r="C581" s="68" t="s">
        <v>29</v>
      </c>
      <c r="D581" s="68" t="s">
        <v>29</v>
      </c>
      <c r="E581" s="47"/>
      <c r="F581" s="86" t="str">
        <f t="shared" si="34"/>
        <v/>
      </c>
      <c r="G581" s="86" t="str">
        <f t="shared" si="35"/>
        <v/>
      </c>
    </row>
    <row r="582" spans="1:7" x14ac:dyDescent="0.25">
      <c r="A582" s="19" t="s">
        <v>1435</v>
      </c>
      <c r="B582" s="60" t="s">
        <v>1529</v>
      </c>
      <c r="C582" s="68" t="s">
        <v>29</v>
      </c>
      <c r="D582" s="68" t="s">
        <v>29</v>
      </c>
      <c r="E582" s="47"/>
      <c r="F582" s="86" t="str">
        <f t="shared" si="34"/>
        <v/>
      </c>
      <c r="G582" s="86" t="str">
        <f t="shared" si="35"/>
        <v/>
      </c>
    </row>
    <row r="583" spans="1:7" x14ac:dyDescent="0.25">
      <c r="A583" s="19" t="s">
        <v>1551</v>
      </c>
      <c r="B583" s="72" t="s">
        <v>1531</v>
      </c>
      <c r="C583" s="68" t="s">
        <v>29</v>
      </c>
      <c r="D583" s="68" t="s">
        <v>29</v>
      </c>
      <c r="E583" s="57"/>
      <c r="F583" s="86" t="str">
        <f t="shared" si="34"/>
        <v/>
      </c>
      <c r="G583" s="86" t="str">
        <f t="shared" si="35"/>
        <v/>
      </c>
    </row>
    <row r="584" spans="1:7" x14ac:dyDescent="0.25">
      <c r="A584" s="19" t="s">
        <v>1552</v>
      </c>
      <c r="B584" s="60" t="s">
        <v>1090</v>
      </c>
      <c r="C584" s="68" t="s">
        <v>29</v>
      </c>
      <c r="D584" s="68" t="s">
        <v>29</v>
      </c>
      <c r="E584" s="57"/>
      <c r="F584" s="86" t="str">
        <f t="shared" si="34"/>
        <v/>
      </c>
      <c r="G584" s="86" t="str">
        <f t="shared" si="35"/>
        <v/>
      </c>
    </row>
    <row r="585" spans="1:7" x14ac:dyDescent="0.25">
      <c r="A585" s="19" t="s">
        <v>1553</v>
      </c>
      <c r="B585" s="72" t="s">
        <v>91</v>
      </c>
      <c r="C585" s="68">
        <f>SUM(C572:C584)</f>
        <v>0</v>
      </c>
      <c r="D585" s="147">
        <f>SUM(D572:D584)</f>
        <v>0</v>
      </c>
      <c r="E585" s="57"/>
      <c r="F585" s="83">
        <f>SUM(F572:F584)</f>
        <v>0</v>
      </c>
      <c r="G585" s="83">
        <f>SUM(G572:G584)</f>
        <v>0</v>
      </c>
    </row>
    <row r="586" spans="1:7" x14ac:dyDescent="0.25">
      <c r="A586" s="19" t="s">
        <v>1436</v>
      </c>
      <c r="B586" s="72"/>
      <c r="C586" s="68"/>
      <c r="D586" s="147"/>
      <c r="E586" s="57"/>
      <c r="F586" s="86"/>
      <c r="G586" s="86"/>
    </row>
    <row r="587" spans="1:7" x14ac:dyDescent="0.25">
      <c r="A587" s="19" t="s">
        <v>1554</v>
      </c>
      <c r="B587" s="72"/>
      <c r="C587" s="68"/>
      <c r="D587" s="147"/>
      <c r="E587" s="57"/>
      <c r="F587" s="86"/>
      <c r="G587" s="86"/>
    </row>
    <row r="588" spans="1:7" x14ac:dyDescent="0.25">
      <c r="A588" s="19" t="s">
        <v>1555</v>
      </c>
      <c r="B588" s="72"/>
      <c r="C588" s="68"/>
      <c r="D588" s="147"/>
      <c r="E588" s="57"/>
      <c r="F588" s="86"/>
      <c r="G588" s="86"/>
    </row>
    <row r="589" spans="1:7" x14ac:dyDescent="0.25">
      <c r="A589" s="19" t="s">
        <v>1556</v>
      </c>
      <c r="B589" s="72"/>
      <c r="C589" s="68"/>
      <c r="D589" s="147"/>
      <c r="E589" s="57"/>
      <c r="F589" s="86"/>
      <c r="G589" s="86"/>
    </row>
    <row r="590" spans="1:7" x14ac:dyDescent="0.25">
      <c r="A590" s="19" t="s">
        <v>1557</v>
      </c>
      <c r="B590" s="72"/>
      <c r="C590" s="68"/>
      <c r="D590" s="147"/>
      <c r="E590" s="57"/>
      <c r="F590" s="86"/>
      <c r="G590" s="86"/>
    </row>
    <row r="591" spans="1:7" x14ac:dyDescent="0.25">
      <c r="A591" s="19" t="s">
        <v>1558</v>
      </c>
      <c r="B591" s="72"/>
      <c r="C591" s="68"/>
      <c r="D591" s="147"/>
      <c r="E591" s="57"/>
      <c r="F591" s="86" t="str">
        <f>IF($C$585=0,"",IF(C591="[for completion]","",IF(C591="","",C591/$C$585)))</f>
        <v/>
      </c>
      <c r="G591" s="86" t="str">
        <f>IF($D$585=0,"",IF(D591="[for completion]","",IF(D591="","",D591/$D$585)))</f>
        <v/>
      </c>
    </row>
    <row r="592" spans="1:7" x14ac:dyDescent="0.25">
      <c r="A592" s="19" t="s">
        <v>1559</v>
      </c>
      <c r="B592" s="47"/>
      <c r="C592" s="47"/>
      <c r="D592" s="47"/>
      <c r="E592" s="47"/>
      <c r="F592" s="47"/>
      <c r="G592" s="47"/>
    </row>
    <row r="593" spans="1:7" x14ac:dyDescent="0.25">
      <c r="A593" s="19" t="s">
        <v>1560</v>
      </c>
      <c r="B593" s="47"/>
      <c r="C593" s="47"/>
      <c r="D593" s="47"/>
      <c r="E593" s="47"/>
      <c r="F593" s="47"/>
      <c r="G593" s="47"/>
    </row>
    <row r="594" spans="1:7" x14ac:dyDescent="0.25">
      <c r="A594" s="19" t="s">
        <v>1561</v>
      </c>
      <c r="B594" s="47"/>
      <c r="C594" s="47"/>
      <c r="D594" s="47"/>
      <c r="E594" s="47"/>
      <c r="F594" s="47"/>
      <c r="G594" s="47"/>
    </row>
    <row r="595" spans="1:7" x14ac:dyDescent="0.25">
      <c r="A595" s="19" t="s">
        <v>1562</v>
      </c>
      <c r="B595" s="47"/>
      <c r="C595" s="47"/>
      <c r="D595" s="47"/>
      <c r="E595" s="47"/>
      <c r="F595" s="47"/>
      <c r="G595" s="47"/>
    </row>
    <row r="596" spans="1:7" x14ac:dyDescent="0.25">
      <c r="A596" s="152"/>
      <c r="B596" s="106" t="s">
        <v>1437</v>
      </c>
      <c r="C596" s="77" t="s">
        <v>58</v>
      </c>
      <c r="D596" s="77" t="s">
        <v>1070</v>
      </c>
      <c r="E596" s="77"/>
      <c r="F596" s="77" t="s">
        <v>434</v>
      </c>
      <c r="G596" s="77" t="s">
        <v>1202</v>
      </c>
    </row>
    <row r="597" spans="1:7" x14ac:dyDescent="0.25">
      <c r="A597" s="19" t="s">
        <v>1438</v>
      </c>
      <c r="B597" s="72" t="s">
        <v>1147</v>
      </c>
      <c r="C597" s="68" t="s">
        <v>29</v>
      </c>
      <c r="D597" s="68" t="s">
        <v>29</v>
      </c>
      <c r="E597" s="57"/>
      <c r="F597" s="86" t="str">
        <f>IF($C$601=0,"",IF(C597="[for completion]","",IF(C597="","",C597/$C$601)))</f>
        <v/>
      </c>
      <c r="G597" s="86" t="str">
        <f>IF($D$601=0,"",IF(D597="[for completion]","",IF(D597="","",D597/$D$601)))</f>
        <v/>
      </c>
    </row>
    <row r="598" spans="1:7" x14ac:dyDescent="0.25">
      <c r="A598" s="19" t="s">
        <v>1439</v>
      </c>
      <c r="B598" s="150" t="s">
        <v>1203</v>
      </c>
      <c r="C598" s="68" t="s">
        <v>29</v>
      </c>
      <c r="D598" s="68" t="s">
        <v>29</v>
      </c>
      <c r="E598" s="57"/>
      <c r="F598" s="86" t="str">
        <f>IF($C$601=0,"",IF(C598="[for completion]","",IF(C598="","",C598/$C$601)))</f>
        <v/>
      </c>
      <c r="G598" s="86" t="str">
        <f>IF($D$601=0,"",IF(D598="[for completion]","",IF(D598="","",D598/$D$601)))</f>
        <v/>
      </c>
    </row>
    <row r="599" spans="1:7" x14ac:dyDescent="0.25">
      <c r="A599" s="19" t="s">
        <v>1440</v>
      </c>
      <c r="B599" s="18" t="s">
        <v>1144</v>
      </c>
      <c r="C599" s="22" t="s">
        <v>29</v>
      </c>
      <c r="D599" s="22" t="s">
        <v>29</v>
      </c>
      <c r="E599" s="20"/>
      <c r="F599" s="24" t="str">
        <f>IF($C$601=0,"",IF(C599="[for completion]","",IF(C599="","",C599/$C$601)))</f>
        <v/>
      </c>
      <c r="G599" s="24" t="str">
        <f>IF($D$601=0,"",IF(D599="[for completion]","",IF(D599="","",D599/$D$601)))</f>
        <v/>
      </c>
    </row>
    <row r="600" spans="1:7" x14ac:dyDescent="0.25">
      <c r="A600" s="19" t="s">
        <v>1441</v>
      </c>
      <c r="B600" s="19" t="s">
        <v>1090</v>
      </c>
      <c r="C600" s="22" t="s">
        <v>29</v>
      </c>
      <c r="D600" s="22" t="s">
        <v>29</v>
      </c>
      <c r="E600" s="20"/>
      <c r="F600" s="24" t="str">
        <f>IF($C$601=0,"",IF(C600="[for completion]","",IF(C600="","",C600/$C$601)))</f>
        <v/>
      </c>
      <c r="G600" s="24" t="str">
        <f>IF($D$601=0,"",IF(D600="[for completion]","",IF(D600="","",D600/$D$601)))</f>
        <v/>
      </c>
    </row>
    <row r="601" spans="1:7" x14ac:dyDescent="0.25">
      <c r="A601" s="19" t="s">
        <v>1442</v>
      </c>
      <c r="B601" s="18" t="s">
        <v>91</v>
      </c>
      <c r="C601" s="22">
        <f>SUM(C597:C600)</f>
        <v>0</v>
      </c>
      <c r="D601" s="23">
        <f>SUM(D597:D600)</f>
        <v>0</v>
      </c>
      <c r="E601" s="20"/>
      <c r="F601" s="153">
        <f>SUM(F597:F600)</f>
        <v>0</v>
      </c>
      <c r="G601" s="153">
        <f>SUM(G597:G600)</f>
        <v>0</v>
      </c>
    </row>
    <row r="603" spans="1:7" x14ac:dyDescent="0.25">
      <c r="A603" s="152"/>
      <c r="B603" s="152" t="s">
        <v>1563</v>
      </c>
      <c r="C603" s="152" t="s">
        <v>1544</v>
      </c>
      <c r="D603" s="152" t="s">
        <v>1564</v>
      </c>
      <c r="E603" s="152"/>
      <c r="F603" s="152" t="s">
        <v>1546</v>
      </c>
      <c r="G603" s="152"/>
    </row>
    <row r="604" spans="1:7" x14ac:dyDescent="0.25">
      <c r="A604" s="19" t="s">
        <v>1443</v>
      </c>
      <c r="B604" s="18" t="s">
        <v>725</v>
      </c>
      <c r="C604" s="22" t="s">
        <v>29</v>
      </c>
      <c r="D604" s="22" t="s">
        <v>29</v>
      </c>
      <c r="E604" s="45"/>
      <c r="F604" s="22" t="s">
        <v>29</v>
      </c>
      <c r="G604" s="24" t="str">
        <f t="shared" ref="G604:G622" si="36">IF($D$622=0,"",IF(D604="[for completion]","",IF(D604="","",D604/$D$622)))</f>
        <v/>
      </c>
    </row>
    <row r="605" spans="1:7" x14ac:dyDescent="0.25">
      <c r="A605" s="19" t="s">
        <v>1444</v>
      </c>
      <c r="B605" s="18" t="s">
        <v>726</v>
      </c>
      <c r="C605" s="22" t="s">
        <v>29</v>
      </c>
      <c r="D605" s="22" t="s">
        <v>29</v>
      </c>
      <c r="E605" s="45"/>
      <c r="F605" s="22" t="s">
        <v>29</v>
      </c>
      <c r="G605" s="24" t="str">
        <f t="shared" si="36"/>
        <v/>
      </c>
    </row>
    <row r="606" spans="1:7" x14ac:dyDescent="0.25">
      <c r="A606" s="19" t="s">
        <v>1445</v>
      </c>
      <c r="B606" s="18" t="s">
        <v>727</v>
      </c>
      <c r="C606" s="22" t="s">
        <v>29</v>
      </c>
      <c r="D606" s="22" t="s">
        <v>29</v>
      </c>
      <c r="E606" s="45"/>
      <c r="F606" s="22" t="s">
        <v>29</v>
      </c>
      <c r="G606" s="24" t="str">
        <f t="shared" si="36"/>
        <v/>
      </c>
    </row>
    <row r="607" spans="1:7" x14ac:dyDescent="0.25">
      <c r="A607" s="19" t="s">
        <v>1446</v>
      </c>
      <c r="B607" s="18" t="s">
        <v>728</v>
      </c>
      <c r="C607" s="22" t="s">
        <v>29</v>
      </c>
      <c r="D607" s="22" t="s">
        <v>29</v>
      </c>
      <c r="E607" s="45"/>
      <c r="F607" s="22" t="s">
        <v>29</v>
      </c>
      <c r="G607" s="24" t="str">
        <f t="shared" si="36"/>
        <v/>
      </c>
    </row>
    <row r="608" spans="1:7" x14ac:dyDescent="0.25">
      <c r="A608" s="19" t="s">
        <v>1447</v>
      </c>
      <c r="B608" s="18" t="s">
        <v>729</v>
      </c>
      <c r="C608" s="22" t="s">
        <v>29</v>
      </c>
      <c r="D608" s="22" t="s">
        <v>29</v>
      </c>
      <c r="E608" s="45"/>
      <c r="F608" s="22" t="s">
        <v>29</v>
      </c>
      <c r="G608" s="24" t="str">
        <f t="shared" si="36"/>
        <v/>
      </c>
    </row>
    <row r="609" spans="1:7" x14ac:dyDescent="0.25">
      <c r="A609" s="19" t="s">
        <v>1448</v>
      </c>
      <c r="B609" s="18" t="s">
        <v>730</v>
      </c>
      <c r="C609" s="22" t="s">
        <v>29</v>
      </c>
      <c r="D609" s="22" t="s">
        <v>29</v>
      </c>
      <c r="E609" s="45"/>
      <c r="F609" s="22" t="s">
        <v>29</v>
      </c>
      <c r="G609" s="24" t="str">
        <f t="shared" si="36"/>
        <v/>
      </c>
    </row>
    <row r="610" spans="1:7" x14ac:dyDescent="0.25">
      <c r="A610" s="19" t="s">
        <v>1449</v>
      </c>
      <c r="B610" s="18" t="s">
        <v>731</v>
      </c>
      <c r="C610" s="22" t="s">
        <v>29</v>
      </c>
      <c r="D610" s="22" t="s">
        <v>29</v>
      </c>
      <c r="E610" s="45"/>
      <c r="F610" s="22" t="s">
        <v>29</v>
      </c>
      <c r="G610" s="24" t="str">
        <f t="shared" si="36"/>
        <v/>
      </c>
    </row>
    <row r="611" spans="1:7" x14ac:dyDescent="0.25">
      <c r="A611" s="19" t="s">
        <v>1450</v>
      </c>
      <c r="B611" s="18" t="s">
        <v>1565</v>
      </c>
      <c r="C611" s="22" t="s">
        <v>29</v>
      </c>
      <c r="D611" s="22" t="s">
        <v>29</v>
      </c>
      <c r="E611" s="45"/>
      <c r="F611" s="22" t="s">
        <v>29</v>
      </c>
      <c r="G611" s="24" t="str">
        <f t="shared" si="36"/>
        <v/>
      </c>
    </row>
    <row r="612" spans="1:7" x14ac:dyDescent="0.25">
      <c r="A612" s="19" t="s">
        <v>1451</v>
      </c>
      <c r="B612" s="18" t="s">
        <v>1566</v>
      </c>
      <c r="C612" s="22" t="s">
        <v>29</v>
      </c>
      <c r="D612" s="22" t="s">
        <v>29</v>
      </c>
      <c r="E612" s="45"/>
      <c r="F612" s="22" t="s">
        <v>29</v>
      </c>
      <c r="G612" s="24" t="str">
        <f t="shared" si="36"/>
        <v/>
      </c>
    </row>
    <row r="613" spans="1:7" x14ac:dyDescent="0.25">
      <c r="A613" s="19" t="s">
        <v>1452</v>
      </c>
      <c r="B613" s="18" t="s">
        <v>1567</v>
      </c>
      <c r="C613" s="22" t="s">
        <v>29</v>
      </c>
      <c r="D613" s="22" t="s">
        <v>29</v>
      </c>
      <c r="E613" s="45"/>
      <c r="F613" s="22" t="s">
        <v>29</v>
      </c>
      <c r="G613" s="24" t="str">
        <f t="shared" si="36"/>
        <v/>
      </c>
    </row>
    <row r="614" spans="1:7" x14ac:dyDescent="0.25">
      <c r="A614" s="19" t="s">
        <v>1453</v>
      </c>
      <c r="B614" s="18" t="s">
        <v>732</v>
      </c>
      <c r="C614" s="22" t="s">
        <v>29</v>
      </c>
      <c r="D614" s="22" t="s">
        <v>29</v>
      </c>
      <c r="E614" s="45"/>
      <c r="F614" s="22" t="s">
        <v>29</v>
      </c>
      <c r="G614" s="24" t="str">
        <f t="shared" si="36"/>
        <v/>
      </c>
    </row>
    <row r="615" spans="1:7" x14ac:dyDescent="0.25">
      <c r="A615" s="19" t="s">
        <v>1454</v>
      </c>
      <c r="B615" s="18" t="s">
        <v>733</v>
      </c>
      <c r="C615" s="22" t="s">
        <v>29</v>
      </c>
      <c r="D615" s="22" t="s">
        <v>29</v>
      </c>
      <c r="E615" s="45"/>
      <c r="F615" s="22" t="s">
        <v>29</v>
      </c>
      <c r="G615" s="24" t="str">
        <f t="shared" si="36"/>
        <v/>
      </c>
    </row>
    <row r="616" spans="1:7" x14ac:dyDescent="0.25">
      <c r="A616" s="19" t="s">
        <v>1455</v>
      </c>
      <c r="B616" s="18" t="s">
        <v>89</v>
      </c>
      <c r="C616" s="22" t="s">
        <v>29</v>
      </c>
      <c r="D616" s="22" t="s">
        <v>29</v>
      </c>
      <c r="E616" s="45"/>
      <c r="F616" s="22" t="s">
        <v>29</v>
      </c>
      <c r="G616" s="24" t="str">
        <f t="shared" si="36"/>
        <v/>
      </c>
    </row>
    <row r="617" spans="1:7" x14ac:dyDescent="0.25">
      <c r="A617" s="19" t="s">
        <v>1456</v>
      </c>
      <c r="B617" s="18" t="s">
        <v>1090</v>
      </c>
      <c r="C617" s="22" t="s">
        <v>29</v>
      </c>
      <c r="D617" s="22" t="s">
        <v>29</v>
      </c>
      <c r="E617" s="45"/>
      <c r="F617" s="22" t="s">
        <v>29</v>
      </c>
      <c r="G617" s="24" t="str">
        <f t="shared" si="36"/>
        <v/>
      </c>
    </row>
    <row r="618" spans="1:7" x14ac:dyDescent="0.25">
      <c r="A618" s="19" t="s">
        <v>1457</v>
      </c>
      <c r="B618" s="18" t="s">
        <v>91</v>
      </c>
      <c r="C618" s="22">
        <f>SUM(C604:C617)</f>
        <v>0</v>
      </c>
      <c r="D618" s="19">
        <f>SUM(D604:D617)</f>
        <v>0</v>
      </c>
      <c r="E618" s="21"/>
      <c r="F618" s="22"/>
      <c r="G618" s="24" t="str">
        <f t="shared" si="36"/>
        <v/>
      </c>
    </row>
    <row r="619" spans="1:7" x14ac:dyDescent="0.25">
      <c r="A619" s="19" t="s">
        <v>1458</v>
      </c>
      <c r="B619" s="19" t="s">
        <v>1547</v>
      </c>
      <c r="F619" s="22" t="s">
        <v>29</v>
      </c>
      <c r="G619" s="24" t="str">
        <f t="shared" si="36"/>
        <v/>
      </c>
    </row>
    <row r="620" spans="1:7" x14ac:dyDescent="0.25">
      <c r="A620" s="19" t="s">
        <v>1459</v>
      </c>
      <c r="B620" s="18"/>
      <c r="C620" s="22"/>
      <c r="D620" s="23"/>
      <c r="E620" s="21"/>
      <c r="F620" s="24"/>
      <c r="G620" s="24" t="str">
        <f t="shared" si="36"/>
        <v/>
      </c>
    </row>
    <row r="621" spans="1:7" x14ac:dyDescent="0.25">
      <c r="A621" s="19" t="s">
        <v>1460</v>
      </c>
      <c r="B621" s="18"/>
      <c r="C621" s="22"/>
      <c r="D621" s="23"/>
      <c r="E621" s="21"/>
      <c r="F621" s="24"/>
      <c r="G621" s="24" t="str">
        <f t="shared" si="36"/>
        <v/>
      </c>
    </row>
    <row r="622" spans="1:7" x14ac:dyDescent="0.25">
      <c r="A622" s="19" t="s">
        <v>1461</v>
      </c>
      <c r="B622" s="18"/>
      <c r="C622" s="22"/>
      <c r="D622" s="23"/>
      <c r="E622" s="21"/>
      <c r="F622" s="24"/>
      <c r="G622" s="24" t="str">
        <f t="shared" si="36"/>
        <v/>
      </c>
    </row>
  </sheetData>
  <phoneticPr fontId="41" type="noConversion"/>
  <hyperlinks>
    <hyperlink ref="B6" location="'B1. HTT Mortgage Assets'!B10" display="7. Mortgage Assets" xr:uid="{2B7F6ED3-8648-44C7-BD96-2D9544A1918D}"/>
    <hyperlink ref="B7" location="'B1. HTT Mortgage Assets'!B166" display="7.A Residential Cover Pool" xr:uid="{C82299B2-BEC6-41FD-89CB-288F0B6C1112}"/>
    <hyperlink ref="B8" location="'B1. HTT Mortgage Assets'!B267" display="7.B Commercial Cover Pool" xr:uid="{3F4E9FA0-A243-4AEC-AFD8-54C82B17E6EF}"/>
    <hyperlink ref="B11" location="'2. Harmonised Glossary'!A12" display="Property Type Information" xr:uid="{6BE0A3B7-C11D-4CE9-A8F9-7B99731A8B2D}"/>
    <hyperlink ref="B149" location="'2. Harmonised Glossary'!A9" display="Breakdown by Interest Rate" xr:uid="{F20C1AE4-92C7-433B-86D2-CDE6082B937C}"/>
    <hyperlink ref="B179" location="'C. HTT Harmonised Glossary'!B19" display="9. Non-Performing Loans (NPLs)" xr:uid="{F9FED53B-F1EE-42F1-A09E-9327EDAFB22B}"/>
    <hyperlink ref="B215" location="'C. HTT Harmonised Glossary'!B13" display="11. Loan to Value (LTV) Information - UNINDEXED" xr:uid="{F586B2F7-F25F-46DF-95A6-32271A360578}"/>
    <hyperlink ref="B237" location="'C. HTT Harmonised Glossary'!B16" display="12. Loan to Value (LTV) Information - INDEXED " xr:uid="{06F35D85-22B9-444A-84EB-8B265628044C}"/>
  </hyperlinks>
  <pageMargins left="0.70866141732283472" right="0.70866141732283472" top="0.74803149606299213" bottom="0.74803149606299213" header="0.31496062992125978" footer="0.31496062992125978"/>
  <pageSetup paperSize="9" scale="50" fitToHeight="0" orientation="landscape"/>
  <headerFooter>
    <oddHeader>&amp;R&amp;G</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45FF2-F530-4EF4-867C-CAEE9413DDB7}">
  <sheetPr>
    <tabColor rgb="FFE36E00"/>
  </sheetPr>
  <dimension ref="A1:C403"/>
  <sheetViews>
    <sheetView zoomScale="80" zoomScaleNormal="80" workbookViewId="0"/>
  </sheetViews>
  <sheetFormatPr baseColWidth="10" defaultColWidth="11.42578125" defaultRowHeight="15" outlineLevelRow="1" x14ac:dyDescent="0.25"/>
  <cols>
    <col min="1" max="1" width="16.28515625" customWidth="1"/>
    <col min="2" max="2" width="89.85546875" style="19" bestFit="1" customWidth="1"/>
    <col min="3" max="3" width="134.7109375" customWidth="1"/>
  </cols>
  <sheetData>
    <row r="1" spans="1:3" ht="31.5" customHeight="1" x14ac:dyDescent="0.25">
      <c r="A1" s="43" t="s">
        <v>734</v>
      </c>
      <c r="B1" s="43"/>
      <c r="C1" s="154" t="s">
        <v>1465</v>
      </c>
    </row>
    <row r="2" spans="1:3" x14ac:dyDescent="0.25">
      <c r="B2" s="21"/>
      <c r="C2" s="21"/>
    </row>
    <row r="3" spans="1:3" x14ac:dyDescent="0.25">
      <c r="A3" s="155" t="s">
        <v>735</v>
      </c>
      <c r="B3" s="156"/>
      <c r="C3" s="21"/>
    </row>
    <row r="4" spans="1:3" x14ac:dyDescent="0.25">
      <c r="C4" s="21"/>
    </row>
    <row r="5" spans="1:3" ht="37.5" customHeight="1" x14ac:dyDescent="0.25">
      <c r="A5" s="63" t="s">
        <v>27</v>
      </c>
      <c r="B5" s="63" t="s">
        <v>736</v>
      </c>
      <c r="C5" s="157" t="s">
        <v>1000</v>
      </c>
    </row>
    <row r="6" spans="1:3" ht="45" customHeight="1" x14ac:dyDescent="0.25">
      <c r="A6" s="1" t="s">
        <v>737</v>
      </c>
      <c r="B6" s="144" t="s">
        <v>1568</v>
      </c>
      <c r="C6" s="158" t="s">
        <v>1569</v>
      </c>
    </row>
    <row r="7" spans="1:3" ht="30" customHeight="1" x14ac:dyDescent="0.25">
      <c r="A7" s="1" t="s">
        <v>738</v>
      </c>
      <c r="B7" s="144" t="s">
        <v>1570</v>
      </c>
      <c r="C7" s="158" t="s">
        <v>1571</v>
      </c>
    </row>
    <row r="8" spans="1:3" ht="30" customHeight="1" x14ac:dyDescent="0.25">
      <c r="A8" s="1" t="s">
        <v>739</v>
      </c>
      <c r="B8" s="144" t="s">
        <v>1572</v>
      </c>
      <c r="C8" s="158" t="s">
        <v>1573</v>
      </c>
    </row>
    <row r="9" spans="1:3" x14ac:dyDescent="0.25">
      <c r="A9" s="1" t="s">
        <v>740</v>
      </c>
      <c r="B9" s="144" t="s">
        <v>741</v>
      </c>
      <c r="C9" s="60" t="s">
        <v>29</v>
      </c>
    </row>
    <row r="10" spans="1:3" ht="44.25" customHeight="1" x14ac:dyDescent="0.25">
      <c r="A10" s="1" t="s">
        <v>742</v>
      </c>
      <c r="B10" s="144" t="s">
        <v>956</v>
      </c>
      <c r="C10" s="60" t="s">
        <v>29</v>
      </c>
    </row>
    <row r="11" spans="1:3" ht="54.75" customHeight="1" x14ac:dyDescent="0.25">
      <c r="A11" s="1" t="s">
        <v>743</v>
      </c>
      <c r="B11" s="144" t="s">
        <v>744</v>
      </c>
      <c r="C11" s="60" t="s">
        <v>29</v>
      </c>
    </row>
    <row r="12" spans="1:3" ht="60" customHeight="1" x14ac:dyDescent="0.25">
      <c r="A12" s="1" t="s">
        <v>745</v>
      </c>
      <c r="B12" s="144" t="s">
        <v>1574</v>
      </c>
      <c r="C12" s="159" t="s">
        <v>1575</v>
      </c>
    </row>
    <row r="13" spans="1:3" x14ac:dyDescent="0.25">
      <c r="A13" s="1" t="s">
        <v>747</v>
      </c>
      <c r="B13" s="144" t="s">
        <v>746</v>
      </c>
      <c r="C13" s="60" t="s">
        <v>29</v>
      </c>
    </row>
    <row r="14" spans="1:3" x14ac:dyDescent="0.25">
      <c r="A14" s="1" t="s">
        <v>749</v>
      </c>
      <c r="B14" s="144" t="s">
        <v>748</v>
      </c>
      <c r="C14" s="60" t="s">
        <v>29</v>
      </c>
    </row>
    <row r="15" spans="1:3" ht="30" customHeight="1" x14ac:dyDescent="0.25">
      <c r="A15" s="1" t="s">
        <v>751</v>
      </c>
      <c r="B15" s="144" t="s">
        <v>750</v>
      </c>
      <c r="C15" s="60" t="s">
        <v>29</v>
      </c>
    </row>
    <row r="16" spans="1:3" x14ac:dyDescent="0.25">
      <c r="A16" s="1" t="s">
        <v>753</v>
      </c>
      <c r="B16" s="144" t="s">
        <v>752</v>
      </c>
      <c r="C16" s="60" t="s">
        <v>29</v>
      </c>
    </row>
    <row r="17" spans="1:3" ht="30" customHeight="1" x14ac:dyDescent="0.25">
      <c r="A17" s="1" t="s">
        <v>755</v>
      </c>
      <c r="B17" s="160" t="s">
        <v>754</v>
      </c>
      <c r="C17" s="60" t="s">
        <v>29</v>
      </c>
    </row>
    <row r="18" spans="1:3" x14ac:dyDescent="0.25">
      <c r="A18" s="1" t="s">
        <v>757</v>
      </c>
      <c r="B18" s="160" t="s">
        <v>756</v>
      </c>
      <c r="C18" s="60" t="s">
        <v>29</v>
      </c>
    </row>
    <row r="19" spans="1:3" x14ac:dyDescent="0.25">
      <c r="A19" s="1" t="s">
        <v>1576</v>
      </c>
      <c r="B19" s="160" t="s">
        <v>758</v>
      </c>
      <c r="C19" s="60" t="s">
        <v>29</v>
      </c>
    </row>
    <row r="20" spans="1:3" x14ac:dyDescent="0.25">
      <c r="A20" s="1" t="s">
        <v>1577</v>
      </c>
      <c r="B20" s="144" t="s">
        <v>1578</v>
      </c>
      <c r="C20" s="60" t="s">
        <v>1579</v>
      </c>
    </row>
    <row r="21" spans="1:3" x14ac:dyDescent="0.25">
      <c r="A21" s="1" t="s">
        <v>759</v>
      </c>
      <c r="B21" s="121" t="s">
        <v>760</v>
      </c>
      <c r="C21" s="47"/>
    </row>
    <row r="22" spans="1:3" x14ac:dyDescent="0.25">
      <c r="A22" s="1" t="s">
        <v>761</v>
      </c>
      <c r="C22" s="47"/>
    </row>
    <row r="23" spans="1:3" outlineLevel="1" x14ac:dyDescent="0.25">
      <c r="A23" s="1" t="s">
        <v>762</v>
      </c>
      <c r="C23" s="60"/>
    </row>
    <row r="24" spans="1:3" outlineLevel="1" x14ac:dyDescent="0.25">
      <c r="A24" s="1" t="s">
        <v>763</v>
      </c>
      <c r="B24" s="161"/>
      <c r="C24" s="60"/>
    </row>
    <row r="25" spans="1:3" outlineLevel="1" x14ac:dyDescent="0.25">
      <c r="A25" s="1" t="s">
        <v>764</v>
      </c>
      <c r="B25" s="161"/>
      <c r="C25" s="60"/>
    </row>
    <row r="26" spans="1:3" outlineLevel="1" x14ac:dyDescent="0.25">
      <c r="A26" s="1" t="s">
        <v>1462</v>
      </c>
      <c r="B26" s="161"/>
      <c r="C26" s="60"/>
    </row>
    <row r="27" spans="1:3" outlineLevel="1" x14ac:dyDescent="0.25">
      <c r="A27" s="1" t="s">
        <v>1463</v>
      </c>
      <c r="B27" s="161"/>
      <c r="C27" s="60"/>
    </row>
    <row r="28" spans="1:3" ht="18.75" customHeight="1" outlineLevel="1" x14ac:dyDescent="0.25">
      <c r="A28" s="63"/>
      <c r="B28" s="63" t="s">
        <v>1226</v>
      </c>
      <c r="C28" s="157" t="s">
        <v>1000</v>
      </c>
    </row>
    <row r="29" spans="1:3" outlineLevel="1" x14ac:dyDescent="0.25">
      <c r="A29" s="1" t="s">
        <v>766</v>
      </c>
      <c r="B29" s="144" t="s">
        <v>1225</v>
      </c>
      <c r="C29" s="60" t="s">
        <v>29</v>
      </c>
    </row>
    <row r="30" spans="1:3" outlineLevel="1" x14ac:dyDescent="0.25">
      <c r="A30" s="1" t="s">
        <v>769</v>
      </c>
      <c r="B30" s="144" t="s">
        <v>1224</v>
      </c>
      <c r="C30" s="60" t="s">
        <v>29</v>
      </c>
    </row>
    <row r="31" spans="1:3" outlineLevel="1" x14ac:dyDescent="0.25">
      <c r="A31" s="1" t="s">
        <v>772</v>
      </c>
      <c r="B31" s="144" t="s">
        <v>1223</v>
      </c>
      <c r="C31" s="60" t="s">
        <v>29</v>
      </c>
    </row>
    <row r="32" spans="1:3" outlineLevel="1" x14ac:dyDescent="0.25">
      <c r="A32" s="1" t="s">
        <v>775</v>
      </c>
      <c r="B32" s="145"/>
      <c r="C32" s="60"/>
    </row>
    <row r="33" spans="1:3" outlineLevel="1" x14ac:dyDescent="0.25">
      <c r="A33" s="1" t="s">
        <v>776</v>
      </c>
      <c r="B33" s="145"/>
      <c r="C33" s="60"/>
    </row>
    <row r="34" spans="1:3" outlineLevel="1" x14ac:dyDescent="0.25">
      <c r="A34" s="1" t="s">
        <v>986</v>
      </c>
      <c r="B34" s="145"/>
      <c r="C34" s="60"/>
    </row>
    <row r="35" spans="1:3" outlineLevel="1" x14ac:dyDescent="0.25">
      <c r="A35" s="1" t="s">
        <v>1222</v>
      </c>
      <c r="B35" s="145"/>
      <c r="C35" s="60"/>
    </row>
    <row r="36" spans="1:3" outlineLevel="1" x14ac:dyDescent="0.25">
      <c r="A36" s="1" t="s">
        <v>1221</v>
      </c>
      <c r="B36" s="145"/>
      <c r="C36" s="60"/>
    </row>
    <row r="37" spans="1:3" outlineLevel="1" x14ac:dyDescent="0.25">
      <c r="A37" s="1" t="s">
        <v>1220</v>
      </c>
      <c r="B37" s="145"/>
      <c r="C37" s="60"/>
    </row>
    <row r="38" spans="1:3" outlineLevel="1" x14ac:dyDescent="0.25">
      <c r="A38" s="1" t="s">
        <v>1219</v>
      </c>
      <c r="B38" s="145"/>
      <c r="C38" s="60"/>
    </row>
    <row r="39" spans="1:3" outlineLevel="1" x14ac:dyDescent="0.25">
      <c r="A39" s="1" t="s">
        <v>1218</v>
      </c>
      <c r="B39" s="145"/>
      <c r="C39" s="60"/>
    </row>
    <row r="40" spans="1:3" outlineLevel="1" x14ac:dyDescent="0.25">
      <c r="A40" s="1" t="s">
        <v>1217</v>
      </c>
      <c r="B40" s="145"/>
      <c r="C40" s="60"/>
    </row>
    <row r="41" spans="1:3" outlineLevel="1" x14ac:dyDescent="0.25">
      <c r="A41" s="1" t="s">
        <v>1216</v>
      </c>
      <c r="B41" s="145"/>
      <c r="C41" s="60"/>
    </row>
    <row r="42" spans="1:3" outlineLevel="1" x14ac:dyDescent="0.25">
      <c r="A42" s="1" t="s">
        <v>1215</v>
      </c>
      <c r="B42" s="145"/>
      <c r="C42" s="60"/>
    </row>
    <row r="43" spans="1:3" outlineLevel="1" x14ac:dyDescent="0.25">
      <c r="A43" s="1" t="s">
        <v>1214</v>
      </c>
      <c r="B43" s="145"/>
      <c r="C43" s="60"/>
    </row>
    <row r="44" spans="1:3" ht="18.75" customHeight="1" x14ac:dyDescent="0.25">
      <c r="A44" s="63"/>
      <c r="B44" s="63" t="s">
        <v>1213</v>
      </c>
      <c r="C44" s="157" t="s">
        <v>765</v>
      </c>
    </row>
    <row r="45" spans="1:3" x14ac:dyDescent="0.25">
      <c r="A45" s="1" t="s">
        <v>777</v>
      </c>
      <c r="B45" s="160" t="s">
        <v>767</v>
      </c>
      <c r="C45" s="19" t="s">
        <v>768</v>
      </c>
    </row>
    <row r="46" spans="1:3" x14ac:dyDescent="0.25">
      <c r="A46" s="1" t="s">
        <v>1212</v>
      </c>
      <c r="B46" s="160" t="s">
        <v>770</v>
      </c>
      <c r="C46" s="19" t="s">
        <v>771</v>
      </c>
    </row>
    <row r="47" spans="1:3" x14ac:dyDescent="0.25">
      <c r="A47" s="1" t="s">
        <v>1211</v>
      </c>
      <c r="B47" s="160" t="s">
        <v>773</v>
      </c>
      <c r="C47" s="19" t="s">
        <v>774</v>
      </c>
    </row>
    <row r="48" spans="1:3" outlineLevel="1" x14ac:dyDescent="0.25">
      <c r="A48" s="1" t="s">
        <v>779</v>
      </c>
      <c r="B48" s="72"/>
      <c r="C48" s="60"/>
    </row>
    <row r="49" spans="1:3" outlineLevel="1" x14ac:dyDescent="0.25">
      <c r="A49" s="1" t="s">
        <v>780</v>
      </c>
      <c r="B49" s="72"/>
      <c r="C49" s="60"/>
    </row>
    <row r="50" spans="1:3" outlineLevel="1" x14ac:dyDescent="0.25">
      <c r="A50" s="1" t="s">
        <v>781</v>
      </c>
      <c r="B50" s="74"/>
      <c r="C50" s="60"/>
    </row>
    <row r="51" spans="1:3" ht="18.75" customHeight="1" x14ac:dyDescent="0.25">
      <c r="A51" s="63"/>
      <c r="B51" s="63" t="s">
        <v>1210</v>
      </c>
      <c r="C51" s="157" t="s">
        <v>1000</v>
      </c>
    </row>
    <row r="52" spans="1:3" ht="210" customHeight="1" x14ac:dyDescent="0.25">
      <c r="A52" s="1" t="s">
        <v>1209</v>
      </c>
      <c r="B52" s="144" t="s">
        <v>778</v>
      </c>
      <c r="C52" s="19" t="s">
        <v>1580</v>
      </c>
    </row>
    <row r="53" spans="1:3" ht="30" x14ac:dyDescent="0.25">
      <c r="A53" s="1" t="s">
        <v>1208</v>
      </c>
      <c r="B53" s="72"/>
      <c r="C53" s="19" t="s">
        <v>1004</v>
      </c>
    </row>
    <row r="54" spans="1:3" x14ac:dyDescent="0.25">
      <c r="A54" s="1" t="s">
        <v>1207</v>
      </c>
      <c r="B54" s="72"/>
      <c r="C54" s="47"/>
    </row>
    <row r="55" spans="1:3" x14ac:dyDescent="0.25">
      <c r="A55" s="1" t="s">
        <v>1206</v>
      </c>
      <c r="B55" s="72"/>
      <c r="C55" s="47"/>
    </row>
    <row r="56" spans="1:3" x14ac:dyDescent="0.25">
      <c r="A56" s="1" t="s">
        <v>1205</v>
      </c>
      <c r="B56" s="72"/>
      <c r="C56" s="47"/>
    </row>
    <row r="57" spans="1:3" x14ac:dyDescent="0.25">
      <c r="A57" s="1" t="s">
        <v>1204</v>
      </c>
      <c r="B57" s="72"/>
      <c r="C57" s="47"/>
    </row>
    <row r="58" spans="1:3" x14ac:dyDescent="0.25">
      <c r="B58" s="18"/>
    </row>
    <row r="59" spans="1:3" x14ac:dyDescent="0.25">
      <c r="B59" s="18"/>
    </row>
    <row r="60" spans="1:3" x14ac:dyDescent="0.25">
      <c r="B60" s="18"/>
    </row>
    <row r="61" spans="1:3" x14ac:dyDescent="0.25">
      <c r="B61" s="18"/>
    </row>
    <row r="62" spans="1:3" x14ac:dyDescent="0.25">
      <c r="B62" s="18"/>
    </row>
    <row r="63" spans="1:3" x14ac:dyDescent="0.25">
      <c r="B63" s="18"/>
    </row>
    <row r="64" spans="1:3" x14ac:dyDescent="0.25">
      <c r="B64" s="18"/>
    </row>
    <row r="65" spans="2:2" x14ac:dyDescent="0.25">
      <c r="B65" s="18"/>
    </row>
    <row r="66" spans="2:2" x14ac:dyDescent="0.25">
      <c r="B66" s="18"/>
    </row>
    <row r="67" spans="2:2" x14ac:dyDescent="0.25">
      <c r="B67" s="18"/>
    </row>
    <row r="68" spans="2:2" x14ac:dyDescent="0.25">
      <c r="B68" s="18"/>
    </row>
    <row r="69" spans="2:2" x14ac:dyDescent="0.25">
      <c r="B69" s="18"/>
    </row>
    <row r="70" spans="2:2" x14ac:dyDescent="0.25">
      <c r="B70" s="18"/>
    </row>
    <row r="71" spans="2:2" x14ac:dyDescent="0.25">
      <c r="B71" s="18"/>
    </row>
    <row r="72" spans="2:2" x14ac:dyDescent="0.25">
      <c r="B72" s="18"/>
    </row>
    <row r="73" spans="2:2" x14ac:dyDescent="0.25">
      <c r="B73" s="18"/>
    </row>
    <row r="74" spans="2:2" x14ac:dyDescent="0.25">
      <c r="B74" s="18"/>
    </row>
    <row r="75" spans="2:2" x14ac:dyDescent="0.25">
      <c r="B75" s="18"/>
    </row>
    <row r="76" spans="2:2" x14ac:dyDescent="0.25">
      <c r="B76" s="18"/>
    </row>
    <row r="77" spans="2:2" x14ac:dyDescent="0.25">
      <c r="B77" s="18"/>
    </row>
    <row r="78" spans="2:2" x14ac:dyDescent="0.25">
      <c r="B78" s="18"/>
    </row>
    <row r="79" spans="2:2" x14ac:dyDescent="0.25">
      <c r="B79" s="18"/>
    </row>
    <row r="80" spans="2:2" x14ac:dyDescent="0.25">
      <c r="B80" s="18"/>
    </row>
    <row r="81" spans="2:2" x14ac:dyDescent="0.25">
      <c r="B81" s="18"/>
    </row>
    <row r="82" spans="2:2" x14ac:dyDescent="0.25">
      <c r="B82" s="18"/>
    </row>
    <row r="83" spans="2:2" x14ac:dyDescent="0.25">
      <c r="B83" s="18"/>
    </row>
    <row r="84" spans="2:2" x14ac:dyDescent="0.25">
      <c r="B84" s="18"/>
    </row>
    <row r="85" spans="2:2" x14ac:dyDescent="0.25">
      <c r="B85" s="18"/>
    </row>
    <row r="86" spans="2:2" x14ac:dyDescent="0.25">
      <c r="B86" s="18"/>
    </row>
    <row r="87" spans="2:2" x14ac:dyDescent="0.25">
      <c r="B87" s="18"/>
    </row>
    <row r="88" spans="2:2" x14ac:dyDescent="0.25">
      <c r="B88" s="18"/>
    </row>
    <row r="89" spans="2:2" x14ac:dyDescent="0.25">
      <c r="B89" s="18"/>
    </row>
    <row r="90" spans="2:2" x14ac:dyDescent="0.25">
      <c r="B90" s="18"/>
    </row>
    <row r="91" spans="2:2" x14ac:dyDescent="0.25">
      <c r="B91" s="18"/>
    </row>
    <row r="92" spans="2:2" x14ac:dyDescent="0.25">
      <c r="B92" s="18"/>
    </row>
    <row r="93" spans="2:2" x14ac:dyDescent="0.25">
      <c r="B93" s="18"/>
    </row>
    <row r="94" spans="2:2" x14ac:dyDescent="0.25">
      <c r="B94" s="18"/>
    </row>
    <row r="95" spans="2:2" x14ac:dyDescent="0.25">
      <c r="B95" s="18"/>
    </row>
    <row r="96" spans="2:2" x14ac:dyDescent="0.25">
      <c r="B96" s="18"/>
    </row>
    <row r="97" spans="2:2" x14ac:dyDescent="0.25">
      <c r="B97" s="18"/>
    </row>
    <row r="98" spans="2:2" x14ac:dyDescent="0.25">
      <c r="B98" s="18"/>
    </row>
    <row r="99" spans="2:2" x14ac:dyDescent="0.25">
      <c r="B99" s="18"/>
    </row>
    <row r="100" spans="2:2" x14ac:dyDescent="0.25">
      <c r="B100" s="18"/>
    </row>
    <row r="101" spans="2:2" x14ac:dyDescent="0.25">
      <c r="B101" s="18"/>
    </row>
    <row r="102" spans="2:2" x14ac:dyDescent="0.25">
      <c r="B102" s="18"/>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18"/>
    </row>
    <row r="114" spans="2:2" x14ac:dyDescent="0.25">
      <c r="B114" s="18"/>
    </row>
    <row r="115" spans="2:2" x14ac:dyDescent="0.25">
      <c r="B115" s="18"/>
    </row>
    <row r="116" spans="2:2" x14ac:dyDescent="0.25">
      <c r="B116" s="18"/>
    </row>
    <row r="117" spans="2:2" x14ac:dyDescent="0.25">
      <c r="B117" s="18"/>
    </row>
    <row r="118" spans="2:2" x14ac:dyDescent="0.25">
      <c r="B118" s="18"/>
    </row>
    <row r="119" spans="2:2" x14ac:dyDescent="0.25">
      <c r="B119" s="18"/>
    </row>
    <row r="120" spans="2:2" x14ac:dyDescent="0.25">
      <c r="B120" s="18"/>
    </row>
    <row r="121" spans="2:2" x14ac:dyDescent="0.25">
      <c r="B121" s="108"/>
    </row>
    <row r="122" spans="2:2" x14ac:dyDescent="0.25">
      <c r="B122" s="18"/>
    </row>
    <row r="123" spans="2:2" x14ac:dyDescent="0.25">
      <c r="B123" s="18"/>
    </row>
    <row r="124" spans="2:2" x14ac:dyDescent="0.25">
      <c r="B124" s="18"/>
    </row>
    <row r="125" spans="2:2" x14ac:dyDescent="0.25">
      <c r="B125" s="18"/>
    </row>
    <row r="126" spans="2:2" x14ac:dyDescent="0.25">
      <c r="B126" s="18"/>
    </row>
    <row r="127" spans="2:2" x14ac:dyDescent="0.25">
      <c r="B127" s="18"/>
    </row>
    <row r="128" spans="2:2" x14ac:dyDescent="0.25">
      <c r="B128" s="18"/>
    </row>
    <row r="129" spans="2:2" x14ac:dyDescent="0.25">
      <c r="B129" s="18"/>
    </row>
    <row r="130" spans="2:2" x14ac:dyDescent="0.25">
      <c r="B130" s="18"/>
    </row>
    <row r="131" spans="2:2" x14ac:dyDescent="0.25">
      <c r="B131" s="18"/>
    </row>
    <row r="132" spans="2:2" x14ac:dyDescent="0.25">
      <c r="B132" s="18"/>
    </row>
    <row r="133" spans="2:2" x14ac:dyDescent="0.25">
      <c r="B133" s="18"/>
    </row>
    <row r="134" spans="2:2" x14ac:dyDescent="0.25">
      <c r="B134" s="18"/>
    </row>
    <row r="135" spans="2:2" x14ac:dyDescent="0.25">
      <c r="B135" s="18"/>
    </row>
    <row r="136" spans="2:2" x14ac:dyDescent="0.25">
      <c r="B136" s="18"/>
    </row>
    <row r="137" spans="2:2" x14ac:dyDescent="0.25">
      <c r="B137" s="18"/>
    </row>
    <row r="138" spans="2:2" x14ac:dyDescent="0.25">
      <c r="B138" s="18"/>
    </row>
    <row r="140" spans="2:2" x14ac:dyDescent="0.25">
      <c r="B140" s="18"/>
    </row>
    <row r="141" spans="2:2" x14ac:dyDescent="0.25">
      <c r="B141" s="18"/>
    </row>
    <row r="142" spans="2:2" x14ac:dyDescent="0.25">
      <c r="B142" s="18"/>
    </row>
    <row r="147" spans="2:2" x14ac:dyDescent="0.25">
      <c r="B147" s="20"/>
    </row>
    <row r="148" spans="2:2" x14ac:dyDescent="0.25">
      <c r="B148" s="162"/>
    </row>
    <row r="154" spans="2:2" x14ac:dyDescent="0.25">
      <c r="B154" s="160"/>
    </row>
    <row r="155" spans="2:2" x14ac:dyDescent="0.25">
      <c r="B155" s="18"/>
    </row>
    <row r="157" spans="2:2" x14ac:dyDescent="0.25">
      <c r="B157" s="18"/>
    </row>
    <row r="158" spans="2:2" x14ac:dyDescent="0.25">
      <c r="B158" s="18"/>
    </row>
    <row r="159" spans="2:2" x14ac:dyDescent="0.25">
      <c r="B159" s="18"/>
    </row>
    <row r="160" spans="2:2" x14ac:dyDescent="0.25">
      <c r="B160" s="18"/>
    </row>
    <row r="161" spans="2:2" x14ac:dyDescent="0.25">
      <c r="B161" s="18"/>
    </row>
    <row r="162" spans="2:2" x14ac:dyDescent="0.25">
      <c r="B162" s="18"/>
    </row>
    <row r="163" spans="2:2" x14ac:dyDescent="0.25">
      <c r="B163" s="18"/>
    </row>
    <row r="164" spans="2:2" x14ac:dyDescent="0.25">
      <c r="B164" s="18"/>
    </row>
    <row r="165" spans="2:2" x14ac:dyDescent="0.25">
      <c r="B165" s="18"/>
    </row>
    <row r="166" spans="2:2" x14ac:dyDescent="0.25">
      <c r="B166" s="18"/>
    </row>
    <row r="167" spans="2:2" x14ac:dyDescent="0.25">
      <c r="B167" s="18"/>
    </row>
    <row r="168" spans="2:2" x14ac:dyDescent="0.25">
      <c r="B168" s="18"/>
    </row>
    <row r="265" spans="2:2" x14ac:dyDescent="0.25">
      <c r="B265" s="144"/>
    </row>
    <row r="266" spans="2:2" x14ac:dyDescent="0.25">
      <c r="B266" s="18"/>
    </row>
    <row r="267" spans="2:2" x14ac:dyDescent="0.25">
      <c r="B267" s="18"/>
    </row>
    <row r="270" spans="2:2" x14ac:dyDescent="0.25">
      <c r="B270" s="18"/>
    </row>
    <row r="286" spans="2:2" x14ac:dyDescent="0.25">
      <c r="B286" s="144"/>
    </row>
    <row r="316" spans="2:2" x14ac:dyDescent="0.25">
      <c r="B316" s="20"/>
    </row>
    <row r="317" spans="2:2" x14ac:dyDescent="0.25">
      <c r="B317" s="18"/>
    </row>
    <row r="319" spans="2:2" x14ac:dyDescent="0.25">
      <c r="B319" s="18"/>
    </row>
    <row r="320" spans="2:2" x14ac:dyDescent="0.25">
      <c r="B320" s="18"/>
    </row>
    <row r="321" spans="2:2" x14ac:dyDescent="0.25">
      <c r="B321" s="18"/>
    </row>
    <row r="322" spans="2:2" x14ac:dyDescent="0.25">
      <c r="B322" s="18"/>
    </row>
    <row r="323" spans="2:2" x14ac:dyDescent="0.25">
      <c r="B323" s="18"/>
    </row>
    <row r="324" spans="2:2" x14ac:dyDescent="0.25">
      <c r="B324" s="18"/>
    </row>
    <row r="325" spans="2:2" x14ac:dyDescent="0.25">
      <c r="B325" s="18"/>
    </row>
    <row r="326" spans="2:2" x14ac:dyDescent="0.25">
      <c r="B326" s="18"/>
    </row>
    <row r="327" spans="2:2" x14ac:dyDescent="0.25">
      <c r="B327" s="18"/>
    </row>
    <row r="328" spans="2:2" x14ac:dyDescent="0.25">
      <c r="B328" s="18"/>
    </row>
    <row r="329" spans="2:2" x14ac:dyDescent="0.25">
      <c r="B329" s="18"/>
    </row>
    <row r="330" spans="2:2" x14ac:dyDescent="0.25">
      <c r="B330" s="18"/>
    </row>
    <row r="342" spans="2:2" x14ac:dyDescent="0.25">
      <c r="B342" s="18"/>
    </row>
    <row r="343" spans="2:2" x14ac:dyDescent="0.25">
      <c r="B343" s="18"/>
    </row>
    <row r="344" spans="2:2" x14ac:dyDescent="0.25">
      <c r="B344" s="18"/>
    </row>
    <row r="345" spans="2:2" x14ac:dyDescent="0.25">
      <c r="B345" s="18"/>
    </row>
    <row r="346" spans="2:2" x14ac:dyDescent="0.25">
      <c r="B346" s="18"/>
    </row>
    <row r="347" spans="2:2" x14ac:dyDescent="0.25">
      <c r="B347" s="18"/>
    </row>
    <row r="348" spans="2:2" x14ac:dyDescent="0.25">
      <c r="B348" s="18"/>
    </row>
    <row r="349" spans="2:2" x14ac:dyDescent="0.25">
      <c r="B349" s="18"/>
    </row>
    <row r="350" spans="2:2" x14ac:dyDescent="0.25">
      <c r="B350" s="18"/>
    </row>
    <row r="352" spans="2:2" x14ac:dyDescent="0.25">
      <c r="B352" s="18"/>
    </row>
    <row r="353" spans="2:2" x14ac:dyDescent="0.25">
      <c r="B353" s="18"/>
    </row>
    <row r="354" spans="2:2" x14ac:dyDescent="0.25">
      <c r="B354" s="18"/>
    </row>
    <row r="355" spans="2:2" x14ac:dyDescent="0.25">
      <c r="B355" s="18"/>
    </row>
    <row r="356" spans="2:2" x14ac:dyDescent="0.25">
      <c r="B356" s="18"/>
    </row>
    <row r="358" spans="2:2" x14ac:dyDescent="0.25">
      <c r="B358" s="18"/>
    </row>
    <row r="361" spans="2:2" x14ac:dyDescent="0.25">
      <c r="B361" s="18"/>
    </row>
    <row r="364" spans="2:2" x14ac:dyDescent="0.25">
      <c r="B364" s="18"/>
    </row>
    <row r="365" spans="2:2" x14ac:dyDescent="0.25">
      <c r="B365" s="18"/>
    </row>
    <row r="366" spans="2:2" x14ac:dyDescent="0.25">
      <c r="B366" s="18"/>
    </row>
    <row r="367" spans="2:2" x14ac:dyDescent="0.25">
      <c r="B367" s="18"/>
    </row>
    <row r="368" spans="2:2" x14ac:dyDescent="0.25">
      <c r="B368" s="18"/>
    </row>
    <row r="369" spans="2:2" x14ac:dyDescent="0.25">
      <c r="B369" s="18"/>
    </row>
    <row r="370" spans="2:2" x14ac:dyDescent="0.25">
      <c r="B370" s="18"/>
    </row>
    <row r="371" spans="2:2" x14ac:dyDescent="0.25">
      <c r="B371" s="18"/>
    </row>
    <row r="372" spans="2:2" x14ac:dyDescent="0.25">
      <c r="B372" s="18"/>
    </row>
    <row r="373" spans="2:2" x14ac:dyDescent="0.25">
      <c r="B373" s="18"/>
    </row>
    <row r="374" spans="2:2" x14ac:dyDescent="0.25">
      <c r="B374" s="18"/>
    </row>
    <row r="375" spans="2:2" x14ac:dyDescent="0.25">
      <c r="B375" s="18"/>
    </row>
    <row r="376" spans="2:2" x14ac:dyDescent="0.25">
      <c r="B376" s="18"/>
    </row>
    <row r="377" spans="2:2" x14ac:dyDescent="0.25">
      <c r="B377" s="18"/>
    </row>
    <row r="378" spans="2:2" x14ac:dyDescent="0.25">
      <c r="B378" s="18"/>
    </row>
    <row r="379" spans="2:2" x14ac:dyDescent="0.25">
      <c r="B379" s="18"/>
    </row>
    <row r="380" spans="2:2" x14ac:dyDescent="0.25">
      <c r="B380" s="18"/>
    </row>
    <row r="381" spans="2:2" x14ac:dyDescent="0.25">
      <c r="B381" s="18"/>
    </row>
    <row r="382" spans="2:2" x14ac:dyDescent="0.25">
      <c r="B382" s="18"/>
    </row>
    <row r="386" spans="2:2" x14ac:dyDescent="0.25">
      <c r="B386" s="20"/>
    </row>
    <row r="403" spans="2:2" x14ac:dyDescent="0.25">
      <c r="B403" s="163"/>
    </row>
  </sheetData>
  <protectedRanges>
    <protectedRange sqref="C53" name="Glossary"/>
  </protectedRanges>
  <pageMargins left="0.70866141732283472" right="0.70866141732283472" top="0.74803149606299213" bottom="0.74803149606299213" header="0.31496062992125978" footer="0.31496062992125978"/>
  <pageSetup paperSize="9" scale="50" orientation="landscape"/>
  <headerFooter>
    <oddHeader>&amp;R&amp;G</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A174"/>
  <sheetViews>
    <sheetView zoomScale="60" zoomScaleNormal="60" workbookViewId="0"/>
  </sheetViews>
  <sheetFormatPr baseColWidth="10" defaultColWidth="9.140625" defaultRowHeight="15" x14ac:dyDescent="0.25"/>
  <cols>
    <col min="1" max="1" width="242" style="2" customWidth="1"/>
    <col min="2" max="16384" width="9.140625" style="2"/>
  </cols>
  <sheetData>
    <row r="1" spans="1:1" ht="31.5" x14ac:dyDescent="0.25">
      <c r="A1" s="3" t="s">
        <v>782</v>
      </c>
    </row>
    <row r="3" spans="1:1" x14ac:dyDescent="0.25">
      <c r="A3" s="4"/>
    </row>
    <row r="4" spans="1:1" ht="34.5" x14ac:dyDescent="0.25">
      <c r="A4" s="5" t="s">
        <v>783</v>
      </c>
    </row>
    <row r="5" spans="1:1" ht="34.5" x14ac:dyDescent="0.25">
      <c r="A5" s="5" t="s">
        <v>784</v>
      </c>
    </row>
    <row r="6" spans="1:1" ht="34.5" x14ac:dyDescent="0.25">
      <c r="A6" s="5" t="s">
        <v>785</v>
      </c>
    </row>
    <row r="7" spans="1:1" ht="17.25" x14ac:dyDescent="0.25">
      <c r="A7" s="5"/>
    </row>
    <row r="8" spans="1:1" ht="18.75" x14ac:dyDescent="0.25">
      <c r="A8" s="6" t="s">
        <v>786</v>
      </c>
    </row>
    <row r="9" spans="1:1" ht="34.5" x14ac:dyDescent="0.3">
      <c r="A9" s="15" t="s">
        <v>948</v>
      </c>
    </row>
    <row r="10" spans="1:1" ht="69" x14ac:dyDescent="0.25">
      <c r="A10" s="8" t="s">
        <v>787</v>
      </c>
    </row>
    <row r="11" spans="1:1" ht="34.5" x14ac:dyDescent="0.25">
      <c r="A11" s="8" t="s">
        <v>788</v>
      </c>
    </row>
    <row r="12" spans="1:1" ht="17.25" x14ac:dyDescent="0.25">
      <c r="A12" s="8" t="s">
        <v>789</v>
      </c>
    </row>
    <row r="13" spans="1:1" ht="17.25" x14ac:dyDescent="0.25">
      <c r="A13" s="8" t="s">
        <v>790</v>
      </c>
    </row>
    <row r="14" spans="1:1" ht="34.5" x14ac:dyDescent="0.25">
      <c r="A14" s="8" t="s">
        <v>791</v>
      </c>
    </row>
    <row r="15" spans="1:1" ht="17.25" x14ac:dyDescent="0.25">
      <c r="A15" s="8"/>
    </row>
    <row r="16" spans="1:1" ht="18.75" x14ac:dyDescent="0.25">
      <c r="A16" s="6" t="s">
        <v>792</v>
      </c>
    </row>
    <row r="17" spans="1:1" ht="17.25" x14ac:dyDescent="0.25">
      <c r="A17" s="9" t="s">
        <v>793</v>
      </c>
    </row>
    <row r="18" spans="1:1" ht="34.5" x14ac:dyDescent="0.25">
      <c r="A18" s="10" t="s">
        <v>794</v>
      </c>
    </row>
    <row r="19" spans="1:1" ht="34.5" x14ac:dyDescent="0.25">
      <c r="A19" s="10" t="s">
        <v>795</v>
      </c>
    </row>
    <row r="20" spans="1:1" ht="51.75" x14ac:dyDescent="0.25">
      <c r="A20" s="10" t="s">
        <v>796</v>
      </c>
    </row>
    <row r="21" spans="1:1" ht="86.25" x14ac:dyDescent="0.25">
      <c r="A21" s="10" t="s">
        <v>797</v>
      </c>
    </row>
    <row r="22" spans="1:1" ht="51.75" x14ac:dyDescent="0.25">
      <c r="A22" s="10" t="s">
        <v>798</v>
      </c>
    </row>
    <row r="23" spans="1:1" ht="34.5" x14ac:dyDescent="0.25">
      <c r="A23" s="10" t="s">
        <v>799</v>
      </c>
    </row>
    <row r="24" spans="1:1" ht="17.25" x14ac:dyDescent="0.25">
      <c r="A24" s="10" t="s">
        <v>800</v>
      </c>
    </row>
    <row r="25" spans="1:1" ht="17.25" x14ac:dyDescent="0.25">
      <c r="A25" s="9" t="s">
        <v>801</v>
      </c>
    </row>
    <row r="26" spans="1:1" ht="51.75" x14ac:dyDescent="0.3">
      <c r="A26" s="11" t="s">
        <v>802</v>
      </c>
    </row>
    <row r="27" spans="1:1" ht="17.25" x14ac:dyDescent="0.3">
      <c r="A27" s="11" t="s">
        <v>803</v>
      </c>
    </row>
    <row r="28" spans="1:1" ht="17.25" x14ac:dyDescent="0.25">
      <c r="A28" s="9" t="s">
        <v>804</v>
      </c>
    </row>
    <row r="29" spans="1:1" ht="34.5" x14ac:dyDescent="0.25">
      <c r="A29" s="10" t="s">
        <v>805</v>
      </c>
    </row>
    <row r="30" spans="1:1" ht="34.5" x14ac:dyDescent="0.25">
      <c r="A30" s="10" t="s">
        <v>806</v>
      </c>
    </row>
    <row r="31" spans="1:1" ht="34.5" x14ac:dyDescent="0.25">
      <c r="A31" s="10" t="s">
        <v>807</v>
      </c>
    </row>
    <row r="32" spans="1:1" ht="34.5" x14ac:dyDescent="0.25">
      <c r="A32" s="10" t="s">
        <v>808</v>
      </c>
    </row>
    <row r="33" spans="1:1" ht="17.25" x14ac:dyDescent="0.25">
      <c r="A33" s="10"/>
    </row>
    <row r="34" spans="1:1" ht="18.75" x14ac:dyDescent="0.25">
      <c r="A34" s="6" t="s">
        <v>809</v>
      </c>
    </row>
    <row r="35" spans="1:1" ht="17.25" x14ac:dyDescent="0.25">
      <c r="A35" s="9" t="s">
        <v>810</v>
      </c>
    </row>
    <row r="36" spans="1:1" ht="34.5" x14ac:dyDescent="0.25">
      <c r="A36" s="10" t="s">
        <v>811</v>
      </c>
    </row>
    <row r="37" spans="1:1" ht="34.5" x14ac:dyDescent="0.25">
      <c r="A37" s="10" t="s">
        <v>812</v>
      </c>
    </row>
    <row r="38" spans="1:1" ht="34.5" x14ac:dyDescent="0.25">
      <c r="A38" s="10" t="s">
        <v>813</v>
      </c>
    </row>
    <row r="39" spans="1:1" ht="17.25" x14ac:dyDescent="0.25">
      <c r="A39" s="10" t="s">
        <v>814</v>
      </c>
    </row>
    <row r="40" spans="1:1" ht="17.25" x14ac:dyDescent="0.25">
      <c r="A40" s="10" t="s">
        <v>815</v>
      </c>
    </row>
    <row r="41" spans="1:1" ht="17.25" x14ac:dyDescent="0.25">
      <c r="A41" s="9" t="s">
        <v>816</v>
      </c>
    </row>
    <row r="42" spans="1:1" ht="17.25" x14ac:dyDescent="0.25">
      <c r="A42" s="10" t="s">
        <v>817</v>
      </c>
    </row>
    <row r="43" spans="1:1" ht="17.25" x14ac:dyDescent="0.3">
      <c r="A43" s="11" t="s">
        <v>818</v>
      </c>
    </row>
    <row r="44" spans="1:1" ht="17.25" x14ac:dyDescent="0.25">
      <c r="A44" s="9" t="s">
        <v>819</v>
      </c>
    </row>
    <row r="45" spans="1:1" ht="34.5" x14ac:dyDescent="0.3">
      <c r="A45" s="11" t="s">
        <v>820</v>
      </c>
    </row>
    <row r="46" spans="1:1" ht="34.5" x14ac:dyDescent="0.25">
      <c r="A46" s="10" t="s">
        <v>821</v>
      </c>
    </row>
    <row r="47" spans="1:1" ht="34.5" x14ac:dyDescent="0.25">
      <c r="A47" s="10" t="s">
        <v>822</v>
      </c>
    </row>
    <row r="48" spans="1:1" ht="17.25" x14ac:dyDescent="0.25">
      <c r="A48" s="10" t="s">
        <v>823</v>
      </c>
    </row>
    <row r="49" spans="1:1" ht="17.25" x14ac:dyDescent="0.3">
      <c r="A49" s="11" t="s">
        <v>824</v>
      </c>
    </row>
    <row r="50" spans="1:1" ht="17.25" x14ac:dyDescent="0.25">
      <c r="A50" s="9" t="s">
        <v>825</v>
      </c>
    </row>
    <row r="51" spans="1:1" ht="34.5" x14ac:dyDescent="0.3">
      <c r="A51" s="11" t="s">
        <v>826</v>
      </c>
    </row>
    <row r="52" spans="1:1" ht="17.25" x14ac:dyDescent="0.25">
      <c r="A52" s="10" t="s">
        <v>827</v>
      </c>
    </row>
    <row r="53" spans="1:1" ht="34.5" x14ac:dyDescent="0.3">
      <c r="A53" s="11" t="s">
        <v>828</v>
      </c>
    </row>
    <row r="54" spans="1:1" ht="17.25" x14ac:dyDescent="0.25">
      <c r="A54" s="9" t="s">
        <v>829</v>
      </c>
    </row>
    <row r="55" spans="1:1" ht="17.25" x14ac:dyDescent="0.3">
      <c r="A55" s="11" t="s">
        <v>830</v>
      </c>
    </row>
    <row r="56" spans="1:1" ht="34.5" x14ac:dyDescent="0.25">
      <c r="A56" s="10" t="s">
        <v>831</v>
      </c>
    </row>
    <row r="57" spans="1:1" ht="17.25" x14ac:dyDescent="0.25">
      <c r="A57" s="10" t="s">
        <v>832</v>
      </c>
    </row>
    <row r="58" spans="1:1" ht="17.25" x14ac:dyDescent="0.25">
      <c r="A58" s="10" t="s">
        <v>833</v>
      </c>
    </row>
    <row r="59" spans="1:1" ht="17.25" x14ac:dyDescent="0.25">
      <c r="A59" s="9" t="s">
        <v>834</v>
      </c>
    </row>
    <row r="60" spans="1:1" ht="17.25" x14ac:dyDescent="0.25">
      <c r="A60" s="10" t="s">
        <v>835</v>
      </c>
    </row>
    <row r="61" spans="1:1" ht="17.25" x14ac:dyDescent="0.25">
      <c r="A61" s="12"/>
    </row>
    <row r="62" spans="1:1" ht="18.75" x14ac:dyDescent="0.25">
      <c r="A62" s="6" t="s">
        <v>836</v>
      </c>
    </row>
    <row r="63" spans="1:1" ht="17.25" x14ac:dyDescent="0.25">
      <c r="A63" s="9" t="s">
        <v>837</v>
      </c>
    </row>
    <row r="64" spans="1:1" ht="34.5" x14ac:dyDescent="0.25">
      <c r="A64" s="10" t="s">
        <v>838</v>
      </c>
    </row>
    <row r="65" spans="1:1" ht="17.25" x14ac:dyDescent="0.25">
      <c r="A65" s="10" t="s">
        <v>839</v>
      </c>
    </row>
    <row r="66" spans="1:1" ht="34.5" x14ac:dyDescent="0.25">
      <c r="A66" s="8" t="s">
        <v>840</v>
      </c>
    </row>
    <row r="67" spans="1:1" ht="34.5" x14ac:dyDescent="0.25">
      <c r="A67" s="8" t="s">
        <v>841</v>
      </c>
    </row>
    <row r="68" spans="1:1" ht="34.5" x14ac:dyDescent="0.25">
      <c r="A68" s="8" t="s">
        <v>842</v>
      </c>
    </row>
    <row r="69" spans="1:1" ht="17.25" x14ac:dyDescent="0.25">
      <c r="A69" s="13" t="s">
        <v>843</v>
      </c>
    </row>
    <row r="70" spans="1:1" ht="51.75" x14ac:dyDescent="0.25">
      <c r="A70" s="8" t="s">
        <v>844</v>
      </c>
    </row>
    <row r="71" spans="1:1" ht="17.25" x14ac:dyDescent="0.25">
      <c r="A71" s="8" t="s">
        <v>845</v>
      </c>
    </row>
    <row r="72" spans="1:1" ht="17.25" x14ac:dyDescent="0.25">
      <c r="A72" s="13" t="s">
        <v>846</v>
      </c>
    </row>
    <row r="73" spans="1:1" ht="17.25" x14ac:dyDescent="0.25">
      <c r="A73" s="8" t="s">
        <v>847</v>
      </c>
    </row>
    <row r="74" spans="1:1" ht="17.25" x14ac:dyDescent="0.25">
      <c r="A74" s="13" t="s">
        <v>848</v>
      </c>
    </row>
    <row r="75" spans="1:1" ht="34.5" x14ac:dyDescent="0.25">
      <c r="A75" s="8" t="s">
        <v>849</v>
      </c>
    </row>
    <row r="76" spans="1:1" ht="17.25" x14ac:dyDescent="0.25">
      <c r="A76" s="8" t="s">
        <v>850</v>
      </c>
    </row>
    <row r="77" spans="1:1" ht="51.75" x14ac:dyDescent="0.25">
      <c r="A77" s="8" t="s">
        <v>851</v>
      </c>
    </row>
    <row r="78" spans="1:1" ht="17.25" x14ac:dyDescent="0.25">
      <c r="A78" s="13" t="s">
        <v>852</v>
      </c>
    </row>
    <row r="79" spans="1:1" ht="17.25" x14ac:dyDescent="0.3">
      <c r="A79" s="7" t="s">
        <v>853</v>
      </c>
    </row>
    <row r="80" spans="1:1" ht="17.25" x14ac:dyDescent="0.25">
      <c r="A80" s="13" t="s">
        <v>854</v>
      </c>
    </row>
    <row r="81" spans="1:1" ht="34.5" x14ac:dyDescent="0.25">
      <c r="A81" s="8" t="s">
        <v>855</v>
      </c>
    </row>
    <row r="82" spans="1:1" ht="34.5" x14ac:dyDescent="0.25">
      <c r="A82" s="8" t="s">
        <v>856</v>
      </c>
    </row>
    <row r="83" spans="1:1" ht="34.5" x14ac:dyDescent="0.25">
      <c r="A83" s="8" t="s">
        <v>857</v>
      </c>
    </row>
    <row r="84" spans="1:1" ht="34.5" x14ac:dyDescent="0.25">
      <c r="A84" s="8" t="s">
        <v>858</v>
      </c>
    </row>
    <row r="85" spans="1:1" ht="34.5" x14ac:dyDescent="0.25">
      <c r="A85" s="8" t="s">
        <v>859</v>
      </c>
    </row>
    <row r="86" spans="1:1" ht="17.25" x14ac:dyDescent="0.25">
      <c r="A86" s="13" t="s">
        <v>860</v>
      </c>
    </row>
    <row r="87" spans="1:1" ht="17.25" x14ac:dyDescent="0.25">
      <c r="A87" s="8" t="s">
        <v>861</v>
      </c>
    </row>
    <row r="88" spans="1:1" ht="34.5" x14ac:dyDescent="0.25">
      <c r="A88" s="8" t="s">
        <v>862</v>
      </c>
    </row>
    <row r="89" spans="1:1" ht="17.25" x14ac:dyDescent="0.25">
      <c r="A89" s="13" t="s">
        <v>863</v>
      </c>
    </row>
    <row r="90" spans="1:1" ht="34.5" x14ac:dyDescent="0.25">
      <c r="A90" s="8" t="s">
        <v>864</v>
      </c>
    </row>
    <row r="91" spans="1:1" ht="17.25" x14ac:dyDescent="0.25">
      <c r="A91" s="13" t="s">
        <v>865</v>
      </c>
    </row>
    <row r="92" spans="1:1" ht="17.25" x14ac:dyDescent="0.3">
      <c r="A92" s="7" t="s">
        <v>866</v>
      </c>
    </row>
    <row r="93" spans="1:1" ht="17.25" x14ac:dyDescent="0.25">
      <c r="A93" s="8" t="s">
        <v>867</v>
      </c>
    </row>
    <row r="94" spans="1:1" ht="17.25" x14ac:dyDescent="0.25">
      <c r="A94" s="8"/>
    </row>
    <row r="95" spans="1:1" ht="18.75" x14ac:dyDescent="0.25">
      <c r="A95" s="6" t="s">
        <v>868</v>
      </c>
    </row>
    <row r="96" spans="1:1" ht="34.5" x14ac:dyDescent="0.3">
      <c r="A96" s="7" t="s">
        <v>869</v>
      </c>
    </row>
    <row r="97" spans="1:1" ht="17.25" x14ac:dyDescent="0.3">
      <c r="A97" s="7" t="s">
        <v>870</v>
      </c>
    </row>
    <row r="98" spans="1:1" ht="17.25" x14ac:dyDescent="0.25">
      <c r="A98" s="13" t="s">
        <v>871</v>
      </c>
    </row>
    <row r="99" spans="1:1" ht="17.25" x14ac:dyDescent="0.25">
      <c r="A99" s="5" t="s">
        <v>872</v>
      </c>
    </row>
    <row r="100" spans="1:1" ht="17.25" x14ac:dyDescent="0.25">
      <c r="A100" s="8" t="s">
        <v>873</v>
      </c>
    </row>
    <row r="101" spans="1:1" ht="17.25" x14ac:dyDescent="0.25">
      <c r="A101" s="8" t="s">
        <v>874</v>
      </c>
    </row>
    <row r="102" spans="1:1" ht="17.25" x14ac:dyDescent="0.25">
      <c r="A102" s="8" t="s">
        <v>875</v>
      </c>
    </row>
    <row r="103" spans="1:1" ht="17.25" x14ac:dyDescent="0.25">
      <c r="A103" s="8" t="s">
        <v>876</v>
      </c>
    </row>
    <row r="104" spans="1:1" ht="34.5" x14ac:dyDescent="0.25">
      <c r="A104" s="8" t="s">
        <v>877</v>
      </c>
    </row>
    <row r="105" spans="1:1" ht="17.25" x14ac:dyDescent="0.25">
      <c r="A105" s="5" t="s">
        <v>878</v>
      </c>
    </row>
    <row r="106" spans="1:1" ht="17.25" x14ac:dyDescent="0.25">
      <c r="A106" s="8" t="s">
        <v>879</v>
      </c>
    </row>
    <row r="107" spans="1:1" ht="17.25" x14ac:dyDescent="0.25">
      <c r="A107" s="8" t="s">
        <v>880</v>
      </c>
    </row>
    <row r="108" spans="1:1" ht="17.25" x14ac:dyDescent="0.25">
      <c r="A108" s="8" t="s">
        <v>881</v>
      </c>
    </row>
    <row r="109" spans="1:1" ht="17.25" x14ac:dyDescent="0.25">
      <c r="A109" s="8" t="s">
        <v>882</v>
      </c>
    </row>
    <row r="110" spans="1:1" ht="17.25" x14ac:dyDescent="0.25">
      <c r="A110" s="8" t="s">
        <v>883</v>
      </c>
    </row>
    <row r="111" spans="1:1" ht="17.25" x14ac:dyDescent="0.25">
      <c r="A111" s="8" t="s">
        <v>884</v>
      </c>
    </row>
    <row r="112" spans="1:1" ht="17.25" x14ac:dyDescent="0.25">
      <c r="A112" s="13" t="s">
        <v>885</v>
      </c>
    </row>
    <row r="113" spans="1:1" ht="17.25" x14ac:dyDescent="0.25">
      <c r="A113" s="8" t="s">
        <v>886</v>
      </c>
    </row>
    <row r="114" spans="1:1" ht="17.25" x14ac:dyDescent="0.25">
      <c r="A114" s="5" t="s">
        <v>887</v>
      </c>
    </row>
    <row r="115" spans="1:1" ht="17.25" x14ac:dyDescent="0.25">
      <c r="A115" s="8" t="s">
        <v>888</v>
      </c>
    </row>
    <row r="116" spans="1:1" ht="17.25" x14ac:dyDescent="0.25">
      <c r="A116" s="8" t="s">
        <v>889</v>
      </c>
    </row>
    <row r="117" spans="1:1" ht="17.25" x14ac:dyDescent="0.25">
      <c r="A117" s="5" t="s">
        <v>890</v>
      </c>
    </row>
    <row r="118" spans="1:1" ht="17.25" x14ac:dyDescent="0.25">
      <c r="A118" s="8" t="s">
        <v>891</v>
      </c>
    </row>
    <row r="119" spans="1:1" ht="17.25" x14ac:dyDescent="0.25">
      <c r="A119" s="8" t="s">
        <v>892</v>
      </c>
    </row>
    <row r="120" spans="1:1" ht="17.25" x14ac:dyDescent="0.25">
      <c r="A120" s="8" t="s">
        <v>893</v>
      </c>
    </row>
    <row r="121" spans="1:1" ht="17.25" x14ac:dyDescent="0.25">
      <c r="A121" s="13" t="s">
        <v>894</v>
      </c>
    </row>
    <row r="122" spans="1:1" ht="17.25" x14ac:dyDescent="0.25">
      <c r="A122" s="5" t="s">
        <v>895</v>
      </c>
    </row>
    <row r="123" spans="1:1" ht="17.25" x14ac:dyDescent="0.25">
      <c r="A123" s="5" t="s">
        <v>896</v>
      </c>
    </row>
    <row r="124" spans="1:1" ht="17.25" x14ac:dyDescent="0.25">
      <c r="A124" s="8" t="s">
        <v>897</v>
      </c>
    </row>
    <row r="125" spans="1:1" ht="17.25" x14ac:dyDescent="0.25">
      <c r="A125" s="8" t="s">
        <v>898</v>
      </c>
    </row>
    <row r="126" spans="1:1" ht="17.25" x14ac:dyDescent="0.25">
      <c r="A126" s="8" t="s">
        <v>899</v>
      </c>
    </row>
    <row r="127" spans="1:1" ht="17.25" x14ac:dyDescent="0.25">
      <c r="A127" s="8" t="s">
        <v>900</v>
      </c>
    </row>
    <row r="128" spans="1:1" ht="17.25" x14ac:dyDescent="0.25">
      <c r="A128" s="8" t="s">
        <v>901</v>
      </c>
    </row>
    <row r="129" spans="1:1" ht="17.25" x14ac:dyDescent="0.25">
      <c r="A129" s="13" t="s">
        <v>902</v>
      </c>
    </row>
    <row r="130" spans="1:1" ht="34.5" x14ac:dyDescent="0.25">
      <c r="A130" s="8" t="s">
        <v>903</v>
      </c>
    </row>
    <row r="131" spans="1:1" ht="69" x14ac:dyDescent="0.25">
      <c r="A131" s="8" t="s">
        <v>904</v>
      </c>
    </row>
    <row r="132" spans="1:1" ht="34.5" x14ac:dyDescent="0.25">
      <c r="A132" s="8" t="s">
        <v>905</v>
      </c>
    </row>
    <row r="133" spans="1:1" ht="17.25" x14ac:dyDescent="0.25">
      <c r="A133" s="13" t="s">
        <v>906</v>
      </c>
    </row>
    <row r="134" spans="1:1" ht="34.5" x14ac:dyDescent="0.25">
      <c r="A134" s="5" t="s">
        <v>907</v>
      </c>
    </row>
    <row r="135" spans="1:1" ht="17.25" x14ac:dyDescent="0.25">
      <c r="A135" s="5"/>
    </row>
    <row r="136" spans="1:1" ht="18.75" x14ac:dyDescent="0.25">
      <c r="A136" s="6" t="s">
        <v>908</v>
      </c>
    </row>
    <row r="137" spans="1:1" ht="17.25" x14ac:dyDescent="0.25">
      <c r="A137" s="8" t="s">
        <v>909</v>
      </c>
    </row>
    <row r="138" spans="1:1" ht="34.5" x14ac:dyDescent="0.25">
      <c r="A138" s="10" t="s">
        <v>910</v>
      </c>
    </row>
    <row r="139" spans="1:1" ht="34.5" x14ac:dyDescent="0.25">
      <c r="A139" s="10" t="s">
        <v>911</v>
      </c>
    </row>
    <row r="140" spans="1:1" ht="17.25" x14ac:dyDescent="0.25">
      <c r="A140" s="9" t="s">
        <v>912</v>
      </c>
    </row>
    <row r="141" spans="1:1" ht="17.25" x14ac:dyDescent="0.25">
      <c r="A141" s="14" t="s">
        <v>913</v>
      </c>
    </row>
    <row r="142" spans="1:1" ht="34.5" x14ac:dyDescent="0.3">
      <c r="A142" s="11" t="s">
        <v>914</v>
      </c>
    </row>
    <row r="143" spans="1:1" ht="17.25" x14ac:dyDescent="0.25">
      <c r="A143" s="10" t="s">
        <v>915</v>
      </c>
    </row>
    <row r="144" spans="1:1" ht="17.25" x14ac:dyDescent="0.25">
      <c r="A144" s="10" t="s">
        <v>916</v>
      </c>
    </row>
    <row r="145" spans="1:1" ht="17.25" x14ac:dyDescent="0.25">
      <c r="A145" s="14" t="s">
        <v>917</v>
      </c>
    </row>
    <row r="146" spans="1:1" ht="17.25" x14ac:dyDescent="0.25">
      <c r="A146" s="9" t="s">
        <v>918</v>
      </c>
    </row>
    <row r="147" spans="1:1" ht="17.25" x14ac:dyDescent="0.25">
      <c r="A147" s="14" t="s">
        <v>919</v>
      </c>
    </row>
    <row r="148" spans="1:1" ht="17.25" x14ac:dyDescent="0.25">
      <c r="A148" s="10" t="s">
        <v>920</v>
      </c>
    </row>
    <row r="149" spans="1:1" ht="17.25" x14ac:dyDescent="0.25">
      <c r="A149" s="10" t="s">
        <v>921</v>
      </c>
    </row>
    <row r="150" spans="1:1" ht="17.25" x14ac:dyDescent="0.25">
      <c r="A150" s="10" t="s">
        <v>922</v>
      </c>
    </row>
    <row r="151" spans="1:1" ht="34.5" x14ac:dyDescent="0.25">
      <c r="A151" s="14" t="s">
        <v>923</v>
      </c>
    </row>
    <row r="152" spans="1:1" ht="17.25" x14ac:dyDescent="0.25">
      <c r="A152" s="9" t="s">
        <v>924</v>
      </c>
    </row>
    <row r="153" spans="1:1" ht="17.25" x14ac:dyDescent="0.25">
      <c r="A153" s="10" t="s">
        <v>925</v>
      </c>
    </row>
    <row r="154" spans="1:1" ht="17.25" x14ac:dyDescent="0.25">
      <c r="A154" s="10" t="s">
        <v>926</v>
      </c>
    </row>
    <row r="155" spans="1:1" ht="17.25" x14ac:dyDescent="0.25">
      <c r="A155" s="10" t="s">
        <v>927</v>
      </c>
    </row>
    <row r="156" spans="1:1" ht="17.25" x14ac:dyDescent="0.25">
      <c r="A156" s="10" t="s">
        <v>928</v>
      </c>
    </row>
    <row r="157" spans="1:1" ht="34.5" x14ac:dyDescent="0.25">
      <c r="A157" s="10" t="s">
        <v>929</v>
      </c>
    </row>
    <row r="158" spans="1:1" ht="34.5" x14ac:dyDescent="0.25">
      <c r="A158" s="10" t="s">
        <v>930</v>
      </c>
    </row>
    <row r="159" spans="1:1" ht="17.25" x14ac:dyDescent="0.25">
      <c r="A159" s="9" t="s">
        <v>931</v>
      </c>
    </row>
    <row r="160" spans="1:1" ht="34.5" x14ac:dyDescent="0.25">
      <c r="A160" s="10" t="s">
        <v>932</v>
      </c>
    </row>
    <row r="161" spans="1:1" ht="34.5" x14ac:dyDescent="0.25">
      <c r="A161" s="10" t="s">
        <v>933</v>
      </c>
    </row>
    <row r="162" spans="1:1" ht="17.25" x14ac:dyDescent="0.25">
      <c r="A162" s="10" t="s">
        <v>934</v>
      </c>
    </row>
    <row r="163" spans="1:1" ht="17.25" x14ac:dyDescent="0.25">
      <c r="A163" s="9" t="s">
        <v>935</v>
      </c>
    </row>
    <row r="164" spans="1:1" ht="34.5" x14ac:dyDescent="0.3">
      <c r="A164" s="16" t="s">
        <v>949</v>
      </c>
    </row>
    <row r="165" spans="1:1" ht="34.5" x14ac:dyDescent="0.25">
      <c r="A165" s="10" t="s">
        <v>936</v>
      </c>
    </row>
    <row r="166" spans="1:1" ht="17.25" x14ac:dyDescent="0.25">
      <c r="A166" s="9" t="s">
        <v>937</v>
      </c>
    </row>
    <row r="167" spans="1:1" ht="17.25" x14ac:dyDescent="0.25">
      <c r="A167" s="10" t="s">
        <v>938</v>
      </c>
    </row>
    <row r="168" spans="1:1" ht="17.25" x14ac:dyDescent="0.25">
      <c r="A168" s="9" t="s">
        <v>939</v>
      </c>
    </row>
    <row r="169" spans="1:1" ht="17.25" x14ac:dyDescent="0.3">
      <c r="A169" s="11" t="s">
        <v>940</v>
      </c>
    </row>
    <row r="170" spans="1:1" ht="17.25" x14ac:dyDescent="0.3">
      <c r="A170" s="11"/>
    </row>
    <row r="171" spans="1:1" ht="17.25" x14ac:dyDescent="0.3">
      <c r="A171" s="11"/>
    </row>
    <row r="172" spans="1:1" ht="17.25" x14ac:dyDescent="0.3">
      <c r="A172" s="11"/>
    </row>
    <row r="173" spans="1:1" ht="17.25" x14ac:dyDescent="0.3">
      <c r="A173" s="11"/>
    </row>
    <row r="174" spans="1:1" ht="17.25" x14ac:dyDescent="0.3">
      <c r="A174" s="11"/>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8</vt:i4>
      </vt:variant>
    </vt:vector>
  </HeadingPairs>
  <TitlesOfParts>
    <vt:vector size="13" baseType="lpstr">
      <vt:lpstr>Introduction</vt:lpstr>
      <vt:lpstr>A. HTT General</vt:lpstr>
      <vt:lpstr>B1. HTT Mortgage Assets</vt:lpstr>
      <vt:lpstr>C. HTT Harmonised Glossary</vt:lpstr>
      <vt:lpstr>Disclaimer</vt:lpstr>
      <vt:lpstr>'A. HTT General'!Druckbereich</vt:lpstr>
      <vt:lpstr>'B1. HTT Mortgage Assets'!Druckbereich</vt:lpstr>
      <vt:lpstr>'C. HTT Harmonised Glossary'!Druckbereich</vt:lpstr>
      <vt:lpstr>Disclaimer!Druckbereich</vt:lpstr>
      <vt:lpstr>Introduction!Druckbereich</vt:lpstr>
      <vt:lpstr>Disclaimer!Drucktitel</vt:lpstr>
      <vt:lpstr>Disclaimer!general_tc</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Stephan Hoffmann</cp:lastModifiedBy>
  <cp:lastPrinted>2016-05-20T08:25:54Z</cp:lastPrinted>
  <dcterms:created xsi:type="dcterms:W3CDTF">2016-04-21T08:07:20Z</dcterms:created>
  <dcterms:modified xsi:type="dcterms:W3CDTF">2023-10-19T06:48:35Z</dcterms:modified>
</cp:coreProperties>
</file>